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Øl menu" sheetId="1" r:id="rId1"/>
  </sheets>
  <definedNames>
    <definedName name="_xlnm._FilterDatabase" localSheetId="0" hidden="1">'Øl menu'!$A$3:$V$31</definedName>
  </definedNames>
  <calcPr fullCalcOnLoad="1"/>
</workbook>
</file>

<file path=xl/sharedStrings.xml><?xml version="1.0" encoding="utf-8"?>
<sst xmlns="http://schemas.openxmlformats.org/spreadsheetml/2006/main" count="141" uniqueCount="93">
  <si>
    <t>%</t>
  </si>
  <si>
    <t>Pris</t>
  </si>
  <si>
    <t>Butik</t>
  </si>
  <si>
    <t>Bryggeri</t>
  </si>
  <si>
    <t>Navn</t>
  </si>
  <si>
    <t>Ltr</t>
  </si>
  <si>
    <t>Købt
beløb</t>
  </si>
  <si>
    <t>Drukket
beløb</t>
  </si>
  <si>
    <t>Købt
ltr.</t>
  </si>
  <si>
    <t>Drukket
ltr.</t>
  </si>
  <si>
    <t>Antal deltagere:</t>
  </si>
  <si>
    <t>Porter</t>
  </si>
  <si>
    <t>Total</t>
  </si>
  <si>
    <t>Karakterer</t>
  </si>
  <si>
    <t>Michael</t>
  </si>
  <si>
    <t>Morten</t>
  </si>
  <si>
    <t>Henrik</t>
  </si>
  <si>
    <t>Ole</t>
  </si>
  <si>
    <t>Jesper</t>
  </si>
  <si>
    <t>Antal</t>
  </si>
  <si>
    <t>Antal drukket</t>
  </si>
  <si>
    <t>Sonni</t>
  </si>
  <si>
    <t>Rogue</t>
  </si>
  <si>
    <t>Stone</t>
  </si>
  <si>
    <t>Lagunitas</t>
  </si>
  <si>
    <t>Goose Island</t>
  </si>
  <si>
    <t>Smuttynose</t>
  </si>
  <si>
    <t>IPA</t>
  </si>
  <si>
    <t>Type</t>
  </si>
  <si>
    <t>Imperial Stout</t>
  </si>
  <si>
    <t>Barley Wine</t>
  </si>
  <si>
    <t>Fish &amp; Beer</t>
  </si>
  <si>
    <t>Ølbutikken</t>
  </si>
  <si>
    <t>Øl menu til ølklub møde 11-JAN-2011</t>
  </si>
  <si>
    <t>Drukket % x L</t>
  </si>
  <si>
    <t>runde#</t>
  </si>
  <si>
    <t>Imperial India Pale ale</t>
  </si>
  <si>
    <t>India Pale Ale</t>
  </si>
  <si>
    <t>Southern Tier</t>
  </si>
  <si>
    <t>2XIPA</t>
  </si>
  <si>
    <t>Short's Brew</t>
  </si>
  <si>
    <t>Huma Lupa Licious</t>
  </si>
  <si>
    <t>Moylans</t>
  </si>
  <si>
    <t>Barleywine</t>
  </si>
  <si>
    <t>Old Guardian</t>
  </si>
  <si>
    <t>Robust Porter</t>
  </si>
  <si>
    <t>Dark Horse</t>
  </si>
  <si>
    <t>Reserve Special Black bier</t>
  </si>
  <si>
    <t>Founders</t>
  </si>
  <si>
    <t>Bear Republic</t>
  </si>
  <si>
    <t>Black Stout</t>
  </si>
  <si>
    <t>Mokah</t>
  </si>
  <si>
    <t>Port Brewing</t>
  </si>
  <si>
    <t>Wipe out IPA</t>
  </si>
  <si>
    <t>Hoppin Frog</t>
  </si>
  <si>
    <t>Mean Manalishi</t>
  </si>
  <si>
    <t>Green Flash</t>
  </si>
  <si>
    <t>Le Freak</t>
  </si>
  <si>
    <t>Hair of the dog</t>
  </si>
  <si>
    <t>Adam</t>
  </si>
  <si>
    <t>Alesmith</t>
  </si>
  <si>
    <t>Speedway Stout</t>
  </si>
  <si>
    <t>Kihoskh</t>
  </si>
  <si>
    <t>Racer 5</t>
  </si>
  <si>
    <t>Magasin</t>
  </si>
  <si>
    <t>Horny Devil</t>
  </si>
  <si>
    <t>De Molen/Flying Dog</t>
  </si>
  <si>
    <t>Bat out of hell</t>
  </si>
  <si>
    <t>Crooked Tree India Pale Ale</t>
  </si>
  <si>
    <t>Captain Lawrence</t>
  </si>
  <si>
    <t>Imperial/Double IPA</t>
  </si>
  <si>
    <t>Utopias</t>
  </si>
  <si>
    <t>Boston Beer Company, Samual Adams</t>
  </si>
  <si>
    <t>Duff Beer</t>
  </si>
  <si>
    <t>Eschweger Klosterbrauerei</t>
  </si>
  <si>
    <t>Flying Dog</t>
  </si>
  <si>
    <t>Pilsener</t>
  </si>
  <si>
    <t>Le Baladin</t>
  </si>
  <si>
    <t>Surprise 2</t>
  </si>
  <si>
    <t>Surprise 1</t>
  </si>
  <si>
    <t>?</t>
  </si>
  <si>
    <t>Wayan</t>
  </si>
  <si>
    <t>Saison</t>
  </si>
  <si>
    <t>Abbey Tripel</t>
  </si>
  <si>
    <t>Traditional Ale</t>
  </si>
  <si>
    <t>American Strong Ale</t>
  </si>
  <si>
    <t>Belgian Strong Ale</t>
  </si>
  <si>
    <t>Imperial/Strong Porter</t>
  </si>
  <si>
    <t>Fore</t>
  </si>
  <si>
    <t>Smoked</t>
  </si>
  <si>
    <t>Horn Dog</t>
  </si>
  <si>
    <t>Gennemsnit</t>
  </si>
  <si>
    <t>Double Dead Guy Ale</t>
  </si>
</sst>
</file>

<file path=xl/styles.xml><?xml version="1.0" encoding="utf-8"?>
<styleSheet xmlns="http://schemas.openxmlformats.org/spreadsheetml/2006/main">
  <numFmts count="26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&quot;kr.&quot;\ * #,##0.00_ ;_ &quot;kr.&quot;\ * \-#,##0.00_ ;_ &quot;kr.&quot;\ * &quot;-&quot;??_ ;_ @_ "/>
    <numFmt numFmtId="178" formatCode="_(* #,##0.0_);_(* \(#,##0.0\);_(* &quot;-&quot;?_);_(@_)"/>
    <numFmt numFmtId="179" formatCode="0.0"/>
    <numFmt numFmtId="180" formatCode="0.000"/>
    <numFmt numFmtId="181" formatCode="####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76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77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80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0" fontId="3" fillId="21" borderId="10" xfId="0" applyFont="1" applyFill="1" applyBorder="1" applyAlignment="1">
      <alignment/>
    </xf>
    <xf numFmtId="43" fontId="0" fillId="0" borderId="10" xfId="0" applyNumberFormat="1" applyBorder="1" applyAlignment="1">
      <alignment/>
    </xf>
    <xf numFmtId="0" fontId="2" fillId="20" borderId="10" xfId="0" applyFont="1" applyFill="1" applyBorder="1" applyAlignment="1">
      <alignment wrapText="1"/>
    </xf>
    <xf numFmtId="178" fontId="2" fillId="20" borderId="10" xfId="0" applyNumberFormat="1" applyFont="1" applyFill="1" applyBorder="1" applyAlignment="1">
      <alignment wrapText="1"/>
    </xf>
    <xf numFmtId="180" fontId="2" fillId="20" borderId="10" xfId="0" applyNumberFormat="1" applyFont="1" applyFill="1" applyBorder="1" applyAlignment="1">
      <alignment wrapText="1"/>
    </xf>
    <xf numFmtId="1" fontId="2" fillId="20" borderId="10" xfId="0" applyNumberFormat="1" applyFont="1" applyFill="1" applyBorder="1" applyAlignment="1">
      <alignment wrapText="1"/>
    </xf>
    <xf numFmtId="2" fontId="2" fillId="20" borderId="10" xfId="0" applyNumberFormat="1" applyFont="1" applyFill="1" applyBorder="1" applyAlignment="1">
      <alignment wrapText="1"/>
    </xf>
    <xf numFmtId="43" fontId="2" fillId="20" borderId="1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17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179" fontId="0" fillId="0" borderId="10" xfId="0" applyNumberFormat="1" applyBorder="1" applyAlignment="1">
      <alignment wrapText="1"/>
    </xf>
    <xf numFmtId="178" fontId="3" fillId="21" borderId="10" xfId="0" applyNumberFormat="1" applyFont="1" applyFill="1" applyBorder="1" applyAlignment="1">
      <alignment/>
    </xf>
    <xf numFmtId="0" fontId="3" fillId="21" borderId="10" xfId="0" applyFont="1" applyFill="1" applyBorder="1" applyAlignment="1">
      <alignment/>
    </xf>
    <xf numFmtId="0" fontId="3" fillId="21" borderId="10" xfId="0" applyFont="1" applyFill="1" applyBorder="1" applyAlignment="1">
      <alignment/>
    </xf>
    <xf numFmtId="2" fontId="3" fillId="21" borderId="10" xfId="0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178" fontId="0" fillId="20" borderId="10" xfId="0" applyNumberFormat="1" applyFill="1" applyBorder="1" applyAlignment="1">
      <alignment/>
    </xf>
    <xf numFmtId="180" fontId="0" fillId="20" borderId="10" xfId="0" applyNumberFormat="1" applyFill="1" applyBorder="1" applyAlignment="1">
      <alignment/>
    </xf>
    <xf numFmtId="1" fontId="0" fillId="20" borderId="10" xfId="0" applyNumberFormat="1" applyFill="1" applyBorder="1" applyAlignment="1">
      <alignment/>
    </xf>
    <xf numFmtId="2" fontId="0" fillId="20" borderId="10" xfId="0" applyNumberFormat="1" applyFill="1" applyBorder="1" applyAlignment="1">
      <alignment/>
    </xf>
    <xf numFmtId="179" fontId="0" fillId="20" borderId="10" xfId="0" applyNumberFormat="1" applyFill="1" applyBorder="1" applyAlignment="1">
      <alignment/>
    </xf>
    <xf numFmtId="0" fontId="0" fillId="20" borderId="10" xfId="0" applyFill="1" applyBorder="1" applyAlignment="1">
      <alignment/>
    </xf>
  </cellXfs>
  <cellStyles count="49">
    <cellStyle name="Normal" xfId="0"/>
    <cellStyle name="Comma" xfId="15"/>
    <cellStyle name="Comma [0]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Currency [0]" xfId="41"/>
    <cellStyle name="Bad" xfId="42"/>
    <cellStyle name="Followed Hyperlink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zoomScale="125" zoomScaleNormal="125" zoomScalePageLayoutView="0" workbookViewId="0" topLeftCell="A1">
      <pane xSplit="2" ySplit="3" topLeftCell="J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1" sqref="O1"/>
    </sheetView>
  </sheetViews>
  <sheetFormatPr defaultColWidth="9.140625" defaultRowHeight="12.75"/>
  <cols>
    <col min="1" max="1" width="34.421875" style="1" bestFit="1" customWidth="1"/>
    <col min="2" max="2" width="25.00390625" style="1" bestFit="1" customWidth="1"/>
    <col min="3" max="3" width="19.28125" style="1" bestFit="1" customWidth="1"/>
    <col min="4" max="4" width="6.7109375" style="2" bestFit="1" customWidth="1"/>
    <col min="5" max="5" width="6.28125" style="6" bestFit="1" customWidth="1"/>
    <col min="6" max="6" width="8.57421875" style="7" bestFit="1" customWidth="1"/>
    <col min="7" max="7" width="8.57421875" style="7" customWidth="1"/>
    <col min="8" max="8" width="8.7109375" style="10" bestFit="1" customWidth="1"/>
    <col min="9" max="9" width="15.8515625" style="1" bestFit="1" customWidth="1"/>
    <col min="10" max="10" width="9.7109375" style="1" bestFit="1" customWidth="1"/>
    <col min="11" max="11" width="8.00390625" style="3" customWidth="1"/>
    <col min="12" max="12" width="10.00390625" style="3" bestFit="1" customWidth="1"/>
    <col min="13" max="13" width="8.8515625" style="3" customWidth="1"/>
    <col min="14" max="14" width="8.28125" style="1" bestFit="1" customWidth="1"/>
    <col min="15" max="15" width="10.421875" style="1" bestFit="1" customWidth="1"/>
    <col min="16" max="16" width="10.421875" style="3" bestFit="1" customWidth="1"/>
    <col min="17" max="22" width="9.140625" style="1" customWidth="1"/>
    <col min="23" max="23" width="10.57421875" style="8" customWidth="1"/>
    <col min="24" max="16384" width="9.140625" style="1" customWidth="1"/>
  </cols>
  <sheetData>
    <row r="1" spans="1:14" ht="15">
      <c r="A1" s="27" t="s">
        <v>33</v>
      </c>
      <c r="B1" s="26"/>
      <c r="C1" s="9"/>
      <c r="D1" s="25"/>
      <c r="E1" s="26"/>
      <c r="F1" s="26"/>
      <c r="G1" s="26"/>
      <c r="H1" s="26"/>
      <c r="I1" s="26"/>
      <c r="J1" s="9"/>
      <c r="K1" s="28" t="s">
        <v>10</v>
      </c>
      <c r="L1" s="28"/>
      <c r="M1" s="28"/>
      <c r="N1" s="1">
        <v>6</v>
      </c>
    </row>
    <row r="2" ht="12.75">
      <c r="Q2" s="1" t="s">
        <v>13</v>
      </c>
    </row>
    <row r="3" spans="1:23" s="17" customFormat="1" ht="28.5">
      <c r="A3" s="11" t="s">
        <v>3</v>
      </c>
      <c r="B3" s="11" t="s">
        <v>4</v>
      </c>
      <c r="C3" s="11" t="s">
        <v>28</v>
      </c>
      <c r="D3" s="12" t="s">
        <v>0</v>
      </c>
      <c r="E3" s="13" t="s">
        <v>5</v>
      </c>
      <c r="F3" s="14" t="s">
        <v>19</v>
      </c>
      <c r="G3" s="14" t="s">
        <v>20</v>
      </c>
      <c r="H3" s="16" t="s">
        <v>1</v>
      </c>
      <c r="I3" s="11" t="s">
        <v>2</v>
      </c>
      <c r="J3" s="11" t="s">
        <v>35</v>
      </c>
      <c r="K3" s="15" t="s">
        <v>8</v>
      </c>
      <c r="L3" s="15" t="s">
        <v>20</v>
      </c>
      <c r="M3" s="15" t="s">
        <v>9</v>
      </c>
      <c r="N3" s="11" t="s">
        <v>6</v>
      </c>
      <c r="O3" s="11" t="s">
        <v>7</v>
      </c>
      <c r="P3" s="15" t="s">
        <v>34</v>
      </c>
      <c r="Q3" s="17" t="s">
        <v>14</v>
      </c>
      <c r="R3" s="17" t="s">
        <v>17</v>
      </c>
      <c r="S3" s="17" t="s">
        <v>21</v>
      </c>
      <c r="T3" s="17" t="s">
        <v>18</v>
      </c>
      <c r="U3" s="17" t="s">
        <v>15</v>
      </c>
      <c r="V3" s="17" t="s">
        <v>16</v>
      </c>
      <c r="W3" s="24" t="s">
        <v>91</v>
      </c>
    </row>
    <row r="4" spans="1:23" ht="12.75">
      <c r="A4" s="19" t="s">
        <v>74</v>
      </c>
      <c r="B4" s="4" t="s">
        <v>73</v>
      </c>
      <c r="C4" s="4" t="s">
        <v>76</v>
      </c>
      <c r="D4" s="2">
        <v>5</v>
      </c>
      <c r="E4" s="6">
        <v>0.33</v>
      </c>
      <c r="G4" s="7">
        <v>6</v>
      </c>
      <c r="H4" s="3">
        <v>20</v>
      </c>
      <c r="I4" s="5" t="s">
        <v>31</v>
      </c>
      <c r="J4" s="5">
        <v>0</v>
      </c>
      <c r="K4" s="3">
        <f>F4*E4</f>
        <v>0</v>
      </c>
      <c r="L4" s="7">
        <f>G4</f>
        <v>6</v>
      </c>
      <c r="M4" s="3">
        <f>L4*E4</f>
        <v>1.98</v>
      </c>
      <c r="N4" s="3">
        <f>F4*H4</f>
        <v>0</v>
      </c>
      <c r="O4" s="3">
        <f>L4*H4</f>
        <v>120</v>
      </c>
      <c r="P4" s="3">
        <f>D4*M4/100</f>
        <v>0.099</v>
      </c>
      <c r="Q4" s="7">
        <v>4</v>
      </c>
      <c r="R4" s="7">
        <v>3</v>
      </c>
      <c r="S4" s="7">
        <v>4</v>
      </c>
      <c r="T4" s="7">
        <v>3</v>
      </c>
      <c r="U4" s="7">
        <v>5</v>
      </c>
      <c r="V4" s="7">
        <v>5</v>
      </c>
      <c r="W4" s="8">
        <f>AVERAGE(Q4:V4)</f>
        <v>4</v>
      </c>
    </row>
    <row r="5" spans="1:23" ht="12.75">
      <c r="A5" s="19" t="s">
        <v>69</v>
      </c>
      <c r="B5" s="4" t="s">
        <v>36</v>
      </c>
      <c r="C5" s="4" t="s">
        <v>70</v>
      </c>
      <c r="D5" s="2">
        <v>8</v>
      </c>
      <c r="E5" s="6">
        <v>0.5</v>
      </c>
      <c r="G5" s="7">
        <v>1</v>
      </c>
      <c r="H5" s="3">
        <v>50</v>
      </c>
      <c r="I5" s="5" t="s">
        <v>31</v>
      </c>
      <c r="J5" s="5">
        <v>1</v>
      </c>
      <c r="K5" s="3">
        <f aca="true" t="shared" si="0" ref="K5:K31">F5*E5</f>
        <v>0</v>
      </c>
      <c r="L5" s="7">
        <f>G5</f>
        <v>1</v>
      </c>
      <c r="M5" s="3">
        <f aca="true" t="shared" si="1" ref="M5:M31">L5*E5</f>
        <v>0.5</v>
      </c>
      <c r="N5" s="3">
        <f aca="true" t="shared" si="2" ref="N5:N31">F5*H5</f>
        <v>0</v>
      </c>
      <c r="O5" s="3">
        <f aca="true" t="shared" si="3" ref="O5:O31">L5*H5</f>
        <v>50</v>
      </c>
      <c r="P5" s="3">
        <f aca="true" t="shared" si="4" ref="P5:P31">D5*M5/100</f>
        <v>0.04</v>
      </c>
      <c r="Q5" s="7">
        <v>8</v>
      </c>
      <c r="R5" s="7">
        <v>6</v>
      </c>
      <c r="S5" s="7">
        <v>8</v>
      </c>
      <c r="T5" s="7">
        <v>8</v>
      </c>
      <c r="U5" s="7">
        <v>7</v>
      </c>
      <c r="V5" s="7">
        <v>8</v>
      </c>
      <c r="W5" s="8">
        <f>AVERAGE(Q5:V5)</f>
        <v>7.5</v>
      </c>
    </row>
    <row r="6" spans="1:23" ht="12.75">
      <c r="A6" s="1" t="s">
        <v>25</v>
      </c>
      <c r="B6" s="1" t="s">
        <v>37</v>
      </c>
      <c r="C6" s="1" t="s">
        <v>37</v>
      </c>
      <c r="D6" s="2">
        <v>5.9</v>
      </c>
      <c r="E6" s="6">
        <v>0.355</v>
      </c>
      <c r="G6" s="7">
        <v>3</v>
      </c>
      <c r="H6" s="3">
        <v>30</v>
      </c>
      <c r="I6" s="1" t="s">
        <v>31</v>
      </c>
      <c r="J6" s="1">
        <v>1</v>
      </c>
      <c r="K6" s="3">
        <f t="shared" si="0"/>
        <v>0</v>
      </c>
      <c r="L6" s="7">
        <f aca="true" t="shared" si="5" ref="L6:L31">G6</f>
        <v>3</v>
      </c>
      <c r="M6" s="3">
        <f t="shared" si="1"/>
        <v>1.065</v>
      </c>
      <c r="N6" s="3">
        <f t="shared" si="2"/>
        <v>0</v>
      </c>
      <c r="O6" s="3">
        <f t="shared" si="3"/>
        <v>90</v>
      </c>
      <c r="P6" s="3">
        <f t="shared" si="4"/>
        <v>0.062835</v>
      </c>
      <c r="Q6" s="7">
        <v>2</v>
      </c>
      <c r="R6" s="7">
        <v>6</v>
      </c>
      <c r="S6" s="7">
        <v>4</v>
      </c>
      <c r="T6" s="7">
        <v>6</v>
      </c>
      <c r="U6" s="7">
        <v>6</v>
      </c>
      <c r="V6" s="7">
        <v>5</v>
      </c>
      <c r="W6" s="8">
        <f>AVERAGE(Q6:V6)</f>
        <v>4.833333333333333</v>
      </c>
    </row>
    <row r="7" spans="1:23" ht="12.75">
      <c r="A7" s="1" t="s">
        <v>38</v>
      </c>
      <c r="B7" s="1" t="s">
        <v>39</v>
      </c>
      <c r="C7" s="1" t="s">
        <v>37</v>
      </c>
      <c r="D7" s="2">
        <v>8.2</v>
      </c>
      <c r="E7" s="6">
        <v>0.355</v>
      </c>
      <c r="G7" s="7">
        <v>3</v>
      </c>
      <c r="H7" s="3">
        <v>30</v>
      </c>
      <c r="I7" s="1" t="s">
        <v>31</v>
      </c>
      <c r="J7" s="1">
        <v>1</v>
      </c>
      <c r="K7" s="3">
        <f t="shared" si="0"/>
        <v>0</v>
      </c>
      <c r="L7" s="7">
        <f t="shared" si="5"/>
        <v>3</v>
      </c>
      <c r="M7" s="3">
        <f t="shared" si="1"/>
        <v>1.065</v>
      </c>
      <c r="N7" s="3">
        <f t="shared" si="2"/>
        <v>0</v>
      </c>
      <c r="O7" s="3">
        <f t="shared" si="3"/>
        <v>90</v>
      </c>
      <c r="P7" s="3">
        <f t="shared" si="4"/>
        <v>0.08732999999999999</v>
      </c>
      <c r="Q7" s="7">
        <v>7</v>
      </c>
      <c r="R7" s="7">
        <v>5</v>
      </c>
      <c r="S7" s="7">
        <v>9</v>
      </c>
      <c r="T7" s="7">
        <v>8</v>
      </c>
      <c r="U7" s="7">
        <v>7</v>
      </c>
      <c r="V7" s="7">
        <v>6</v>
      </c>
      <c r="W7" s="8">
        <f>AVERAGE(Q7:V7)</f>
        <v>7</v>
      </c>
    </row>
    <row r="8" spans="1:23" ht="12.75">
      <c r="A8" s="1" t="s">
        <v>24</v>
      </c>
      <c r="B8" s="1" t="s">
        <v>27</v>
      </c>
      <c r="C8" s="1" t="s">
        <v>37</v>
      </c>
      <c r="D8" s="2">
        <v>5.7</v>
      </c>
      <c r="E8" s="6">
        <v>0.355</v>
      </c>
      <c r="G8" s="7">
        <v>3</v>
      </c>
      <c r="H8" s="3">
        <v>25</v>
      </c>
      <c r="I8" s="1" t="s">
        <v>31</v>
      </c>
      <c r="J8" s="1">
        <v>2</v>
      </c>
      <c r="K8" s="3">
        <f t="shared" si="0"/>
        <v>0</v>
      </c>
      <c r="L8" s="7">
        <f t="shared" si="5"/>
        <v>3</v>
      </c>
      <c r="M8" s="3">
        <f t="shared" si="1"/>
        <v>1.065</v>
      </c>
      <c r="N8" s="3">
        <f t="shared" si="2"/>
        <v>0</v>
      </c>
      <c r="O8" s="3">
        <f t="shared" si="3"/>
        <v>75</v>
      </c>
      <c r="P8" s="3">
        <f t="shared" si="4"/>
        <v>0.060705</v>
      </c>
      <c r="Q8" s="7">
        <v>6</v>
      </c>
      <c r="R8" s="7">
        <v>7</v>
      </c>
      <c r="S8" s="7">
        <v>5</v>
      </c>
      <c r="T8" s="7">
        <v>6</v>
      </c>
      <c r="U8" s="7">
        <v>6</v>
      </c>
      <c r="V8" s="7">
        <v>5</v>
      </c>
      <c r="W8" s="8">
        <f>AVERAGE(Q8:V8)</f>
        <v>5.833333333333333</v>
      </c>
    </row>
    <row r="9" spans="1:23" ht="12.75">
      <c r="A9" s="1" t="s">
        <v>40</v>
      </c>
      <c r="B9" s="1" t="s">
        <v>41</v>
      </c>
      <c r="C9" s="1" t="s">
        <v>37</v>
      </c>
      <c r="D9" s="2">
        <v>7</v>
      </c>
      <c r="E9" s="6">
        <v>0.355</v>
      </c>
      <c r="G9" s="7">
        <v>3</v>
      </c>
      <c r="H9" s="3">
        <v>30</v>
      </c>
      <c r="I9" s="1" t="s">
        <v>31</v>
      </c>
      <c r="J9" s="1">
        <v>2</v>
      </c>
      <c r="K9" s="3">
        <f t="shared" si="0"/>
        <v>0</v>
      </c>
      <c r="L9" s="7">
        <f t="shared" si="5"/>
        <v>3</v>
      </c>
      <c r="M9" s="3">
        <f t="shared" si="1"/>
        <v>1.065</v>
      </c>
      <c r="N9" s="3">
        <f t="shared" si="2"/>
        <v>0</v>
      </c>
      <c r="O9" s="3">
        <f t="shared" si="3"/>
        <v>90</v>
      </c>
      <c r="P9" s="3">
        <f t="shared" si="4"/>
        <v>0.07455</v>
      </c>
      <c r="Q9" s="7">
        <v>8</v>
      </c>
      <c r="R9" s="7">
        <v>8</v>
      </c>
      <c r="S9" s="7">
        <v>8</v>
      </c>
      <c r="T9" s="7">
        <v>8</v>
      </c>
      <c r="U9" s="7">
        <v>9</v>
      </c>
      <c r="V9" s="7">
        <v>8</v>
      </c>
      <c r="W9" s="8">
        <f aca="true" t="shared" si="6" ref="W9:W27">AVERAGE(Q9:V9)</f>
        <v>8.166666666666666</v>
      </c>
    </row>
    <row r="10" spans="1:23" ht="12.75">
      <c r="A10" s="1" t="s">
        <v>46</v>
      </c>
      <c r="B10" s="1" t="s">
        <v>68</v>
      </c>
      <c r="C10" s="1" t="s">
        <v>37</v>
      </c>
      <c r="D10" s="2">
        <v>6</v>
      </c>
      <c r="E10" s="6">
        <v>0.355</v>
      </c>
      <c r="G10" s="7">
        <v>3</v>
      </c>
      <c r="H10" s="3">
        <v>39</v>
      </c>
      <c r="I10" s="1" t="s">
        <v>31</v>
      </c>
      <c r="J10" s="1">
        <v>2</v>
      </c>
      <c r="K10" s="3">
        <f t="shared" si="0"/>
        <v>0</v>
      </c>
      <c r="L10" s="7">
        <f t="shared" si="5"/>
        <v>3</v>
      </c>
      <c r="M10" s="3">
        <f t="shared" si="1"/>
        <v>1.065</v>
      </c>
      <c r="N10" s="3">
        <f t="shared" si="2"/>
        <v>0</v>
      </c>
      <c r="O10" s="3">
        <f t="shared" si="3"/>
        <v>117</v>
      </c>
      <c r="P10" s="3">
        <f t="shared" si="4"/>
        <v>0.0639</v>
      </c>
      <c r="Q10" s="7">
        <v>8</v>
      </c>
      <c r="R10" s="7">
        <v>9</v>
      </c>
      <c r="S10" s="7">
        <v>7</v>
      </c>
      <c r="T10" s="7">
        <v>8</v>
      </c>
      <c r="U10" s="7">
        <v>9</v>
      </c>
      <c r="V10" s="7">
        <v>8</v>
      </c>
      <c r="W10" s="8">
        <f t="shared" si="6"/>
        <v>8.166666666666666</v>
      </c>
    </row>
    <row r="11" spans="1:23" ht="12.75">
      <c r="A11" s="1" t="s">
        <v>72</v>
      </c>
      <c r="B11" s="1" t="s">
        <v>71</v>
      </c>
      <c r="C11" s="1" t="s">
        <v>30</v>
      </c>
      <c r="D11" s="2">
        <v>27</v>
      </c>
      <c r="E11" s="6">
        <v>0.75</v>
      </c>
      <c r="G11" s="7">
        <v>1</v>
      </c>
      <c r="H11" s="3">
        <v>1000</v>
      </c>
      <c r="I11" s="1" t="s">
        <v>80</v>
      </c>
      <c r="J11" s="1" t="s">
        <v>79</v>
      </c>
      <c r="L11" s="7">
        <f t="shared" si="5"/>
        <v>1</v>
      </c>
      <c r="M11" s="3">
        <f t="shared" si="1"/>
        <v>0.75</v>
      </c>
      <c r="N11" s="3">
        <f>F11*H11</f>
        <v>0</v>
      </c>
      <c r="O11" s="3">
        <f t="shared" si="3"/>
        <v>1000</v>
      </c>
      <c r="P11" s="3">
        <f t="shared" si="4"/>
        <v>0.2025</v>
      </c>
      <c r="Q11" s="7">
        <v>8</v>
      </c>
      <c r="R11" s="7">
        <v>10</v>
      </c>
      <c r="S11" s="7">
        <v>10</v>
      </c>
      <c r="T11" s="7">
        <v>9</v>
      </c>
      <c r="U11" s="7">
        <v>8</v>
      </c>
      <c r="V11" s="7">
        <v>10</v>
      </c>
      <c r="W11" s="8">
        <f t="shared" si="6"/>
        <v>9.166666666666666</v>
      </c>
    </row>
    <row r="12" spans="1:23" ht="12.75">
      <c r="A12" s="1" t="s">
        <v>75</v>
      </c>
      <c r="B12" s="1" t="s">
        <v>90</v>
      </c>
      <c r="C12" s="1" t="s">
        <v>30</v>
      </c>
      <c r="D12" s="2">
        <v>10.2</v>
      </c>
      <c r="E12" s="6">
        <v>0.355</v>
      </c>
      <c r="G12" s="7">
        <v>3</v>
      </c>
      <c r="H12" s="3">
        <v>35</v>
      </c>
      <c r="I12" s="1" t="s">
        <v>64</v>
      </c>
      <c r="J12" s="1">
        <v>4</v>
      </c>
      <c r="K12" s="3">
        <f t="shared" si="0"/>
        <v>0</v>
      </c>
      <c r="L12" s="7">
        <f t="shared" si="5"/>
        <v>3</v>
      </c>
      <c r="M12" s="3">
        <f t="shared" si="1"/>
        <v>1.065</v>
      </c>
      <c r="N12" s="3">
        <f t="shared" si="2"/>
        <v>0</v>
      </c>
      <c r="O12" s="3">
        <f t="shared" si="3"/>
        <v>105</v>
      </c>
      <c r="P12" s="3">
        <f t="shared" si="4"/>
        <v>0.10862999999999999</v>
      </c>
      <c r="Q12" s="7">
        <v>9</v>
      </c>
      <c r="R12" s="7">
        <v>9</v>
      </c>
      <c r="S12" s="7">
        <v>9</v>
      </c>
      <c r="T12" s="7">
        <v>8</v>
      </c>
      <c r="U12" s="7">
        <v>7</v>
      </c>
      <c r="V12" s="7">
        <v>8</v>
      </c>
      <c r="W12" s="8">
        <f t="shared" si="6"/>
        <v>8.333333333333334</v>
      </c>
    </row>
    <row r="13" spans="1:23" ht="12.75">
      <c r="A13" s="18" t="s">
        <v>42</v>
      </c>
      <c r="B13" s="5" t="s">
        <v>43</v>
      </c>
      <c r="C13" s="5" t="s">
        <v>30</v>
      </c>
      <c r="D13" s="2">
        <v>10</v>
      </c>
      <c r="E13" s="6">
        <v>0.355</v>
      </c>
      <c r="G13" s="7">
        <v>1</v>
      </c>
      <c r="H13" s="3">
        <v>70</v>
      </c>
      <c r="I13" s="5" t="s">
        <v>31</v>
      </c>
      <c r="J13" s="5">
        <v>4</v>
      </c>
      <c r="K13" s="3">
        <f t="shared" si="0"/>
        <v>0</v>
      </c>
      <c r="L13" s="7">
        <f t="shared" si="5"/>
        <v>1</v>
      </c>
      <c r="M13" s="3">
        <f t="shared" si="1"/>
        <v>0.355</v>
      </c>
      <c r="N13" s="3">
        <f t="shared" si="2"/>
        <v>0</v>
      </c>
      <c r="O13" s="3">
        <f t="shared" si="3"/>
        <v>70</v>
      </c>
      <c r="P13" s="3">
        <f t="shared" si="4"/>
        <v>0.0355</v>
      </c>
      <c r="Q13" s="7">
        <v>8</v>
      </c>
      <c r="R13" s="7">
        <v>8</v>
      </c>
      <c r="S13" s="7">
        <v>8</v>
      </c>
      <c r="T13" s="7">
        <v>8</v>
      </c>
      <c r="U13" s="7">
        <v>9</v>
      </c>
      <c r="V13" s="7">
        <v>7</v>
      </c>
      <c r="W13" s="8">
        <f t="shared" si="6"/>
        <v>8</v>
      </c>
    </row>
    <row r="14" spans="1:23" ht="12.75">
      <c r="A14" s="22" t="s">
        <v>23</v>
      </c>
      <c r="B14" s="20" t="s">
        <v>44</v>
      </c>
      <c r="C14" s="20" t="s">
        <v>30</v>
      </c>
      <c r="D14" s="2">
        <v>11.26</v>
      </c>
      <c r="E14" s="6">
        <v>0.355</v>
      </c>
      <c r="G14" s="7">
        <v>1</v>
      </c>
      <c r="H14" s="3">
        <v>90</v>
      </c>
      <c r="I14" s="20" t="s">
        <v>31</v>
      </c>
      <c r="J14" s="20">
        <v>4</v>
      </c>
      <c r="K14" s="3">
        <f t="shared" si="0"/>
        <v>0</v>
      </c>
      <c r="L14" s="7">
        <f t="shared" si="5"/>
        <v>1</v>
      </c>
      <c r="M14" s="3">
        <f t="shared" si="1"/>
        <v>0.355</v>
      </c>
      <c r="N14" s="3">
        <f t="shared" si="2"/>
        <v>0</v>
      </c>
      <c r="O14" s="3">
        <f t="shared" si="3"/>
        <v>90</v>
      </c>
      <c r="P14" s="3">
        <f t="shared" si="4"/>
        <v>0.039972999999999995</v>
      </c>
      <c r="Q14" s="7">
        <v>10</v>
      </c>
      <c r="R14" s="7">
        <v>9</v>
      </c>
      <c r="S14" s="7">
        <v>8</v>
      </c>
      <c r="T14" s="7">
        <v>7</v>
      </c>
      <c r="U14" s="7">
        <v>8</v>
      </c>
      <c r="V14" s="7">
        <v>9</v>
      </c>
      <c r="W14" s="8">
        <f t="shared" si="6"/>
        <v>8.5</v>
      </c>
    </row>
    <row r="15" spans="1:23" ht="12.75">
      <c r="A15" s="18" t="s">
        <v>26</v>
      </c>
      <c r="B15" s="5" t="s">
        <v>45</v>
      </c>
      <c r="C15" s="5" t="s">
        <v>11</v>
      </c>
      <c r="D15" s="2">
        <v>5.7</v>
      </c>
      <c r="E15" s="6">
        <v>0.355</v>
      </c>
      <c r="G15" s="7">
        <v>3</v>
      </c>
      <c r="H15" s="3">
        <v>39</v>
      </c>
      <c r="I15" s="5" t="s">
        <v>31</v>
      </c>
      <c r="J15" s="5">
        <v>5</v>
      </c>
      <c r="K15" s="3">
        <f t="shared" si="0"/>
        <v>0</v>
      </c>
      <c r="L15" s="7">
        <f t="shared" si="5"/>
        <v>3</v>
      </c>
      <c r="M15" s="3">
        <f t="shared" si="1"/>
        <v>1.065</v>
      </c>
      <c r="N15" s="3">
        <f t="shared" si="2"/>
        <v>0</v>
      </c>
      <c r="O15" s="3">
        <f t="shared" si="3"/>
        <v>117</v>
      </c>
      <c r="P15" s="3">
        <f t="shared" si="4"/>
        <v>0.060705</v>
      </c>
      <c r="Q15" s="7">
        <v>8</v>
      </c>
      <c r="R15" s="7">
        <v>7</v>
      </c>
      <c r="S15" s="7">
        <v>7</v>
      </c>
      <c r="T15" s="7">
        <v>6</v>
      </c>
      <c r="U15" s="7">
        <v>9</v>
      </c>
      <c r="V15" s="7">
        <v>8</v>
      </c>
      <c r="W15" s="8">
        <f t="shared" si="6"/>
        <v>7.5</v>
      </c>
    </row>
    <row r="16" spans="1:23" ht="12.75">
      <c r="A16" s="4" t="s">
        <v>46</v>
      </c>
      <c r="B16" s="4" t="s">
        <v>47</v>
      </c>
      <c r="C16" s="4" t="s">
        <v>11</v>
      </c>
      <c r="D16" s="2">
        <v>7.5</v>
      </c>
      <c r="E16" s="6">
        <v>0.355</v>
      </c>
      <c r="G16" s="7">
        <v>3</v>
      </c>
      <c r="H16" s="3">
        <v>35</v>
      </c>
      <c r="I16" s="1" t="s">
        <v>31</v>
      </c>
      <c r="J16" s="1">
        <v>5</v>
      </c>
      <c r="K16" s="3">
        <f t="shared" si="0"/>
        <v>0</v>
      </c>
      <c r="L16" s="7">
        <f t="shared" si="5"/>
        <v>3</v>
      </c>
      <c r="M16" s="3">
        <f t="shared" si="1"/>
        <v>1.065</v>
      </c>
      <c r="N16" s="3">
        <f t="shared" si="2"/>
        <v>0</v>
      </c>
      <c r="O16" s="3">
        <f t="shared" si="3"/>
        <v>105</v>
      </c>
      <c r="P16" s="3">
        <f t="shared" si="4"/>
        <v>0.079875</v>
      </c>
      <c r="Q16" s="7">
        <v>7</v>
      </c>
      <c r="R16" s="7">
        <v>7</v>
      </c>
      <c r="S16" s="7">
        <v>6</v>
      </c>
      <c r="T16" s="7">
        <v>7</v>
      </c>
      <c r="U16" s="7">
        <v>9</v>
      </c>
      <c r="V16" s="7">
        <v>7</v>
      </c>
      <c r="W16" s="8">
        <f t="shared" si="6"/>
        <v>7.166666666666667</v>
      </c>
    </row>
    <row r="17" spans="1:23" ht="12.75">
      <c r="A17" s="4" t="s">
        <v>48</v>
      </c>
      <c r="B17" s="4" t="s">
        <v>11</v>
      </c>
      <c r="C17" s="4" t="s">
        <v>11</v>
      </c>
      <c r="D17" s="2">
        <v>6.5</v>
      </c>
      <c r="E17" s="6">
        <v>0.355</v>
      </c>
      <c r="G17" s="7">
        <v>3</v>
      </c>
      <c r="H17" s="3">
        <v>39</v>
      </c>
      <c r="I17" s="1" t="s">
        <v>31</v>
      </c>
      <c r="J17" s="1">
        <v>5</v>
      </c>
      <c r="K17" s="3">
        <f t="shared" si="0"/>
        <v>0</v>
      </c>
      <c r="L17" s="7">
        <f t="shared" si="5"/>
        <v>3</v>
      </c>
      <c r="M17" s="3">
        <f t="shared" si="1"/>
        <v>1.065</v>
      </c>
      <c r="N17" s="3">
        <f t="shared" si="2"/>
        <v>0</v>
      </c>
      <c r="O17" s="3">
        <f t="shared" si="3"/>
        <v>117</v>
      </c>
      <c r="P17" s="3">
        <f t="shared" si="4"/>
        <v>0.069225</v>
      </c>
      <c r="Q17" s="7">
        <v>9</v>
      </c>
      <c r="R17" s="7">
        <v>8</v>
      </c>
      <c r="S17" s="7">
        <v>8</v>
      </c>
      <c r="T17" s="7">
        <v>8</v>
      </c>
      <c r="U17" s="7">
        <v>8</v>
      </c>
      <c r="V17" s="7">
        <v>8</v>
      </c>
      <c r="W17" s="8">
        <f t="shared" si="6"/>
        <v>8.166666666666666</v>
      </c>
    </row>
    <row r="18" spans="1:23" ht="12.75">
      <c r="A18" s="1" t="s">
        <v>23</v>
      </c>
      <c r="B18" s="1" t="s">
        <v>29</v>
      </c>
      <c r="C18" s="1" t="s">
        <v>29</v>
      </c>
      <c r="D18" s="2">
        <v>10.5</v>
      </c>
      <c r="E18" s="6">
        <v>0.75</v>
      </c>
      <c r="G18" s="7">
        <v>1</v>
      </c>
      <c r="H18" s="3">
        <v>90</v>
      </c>
      <c r="I18" s="1" t="s">
        <v>31</v>
      </c>
      <c r="J18" s="1">
        <v>6</v>
      </c>
      <c r="K18" s="3">
        <f t="shared" si="0"/>
        <v>0</v>
      </c>
      <c r="L18" s="7">
        <f t="shared" si="5"/>
        <v>1</v>
      </c>
      <c r="M18" s="3">
        <f t="shared" si="1"/>
        <v>0.75</v>
      </c>
      <c r="N18" s="3">
        <f t="shared" si="2"/>
        <v>0</v>
      </c>
      <c r="O18" s="3">
        <f t="shared" si="3"/>
        <v>90</v>
      </c>
      <c r="P18" s="3">
        <f t="shared" si="4"/>
        <v>0.07875</v>
      </c>
      <c r="Q18" s="7">
        <v>8</v>
      </c>
      <c r="R18" s="7">
        <v>8</v>
      </c>
      <c r="S18" s="7">
        <v>7</v>
      </c>
      <c r="T18" s="7">
        <v>8</v>
      </c>
      <c r="U18" s="7">
        <v>9</v>
      </c>
      <c r="V18" s="7">
        <v>9</v>
      </c>
      <c r="W18" s="8">
        <f t="shared" si="6"/>
        <v>8.166666666666666</v>
      </c>
    </row>
    <row r="19" spans="1:23" ht="12.75">
      <c r="A19" s="4" t="s">
        <v>49</v>
      </c>
      <c r="B19" s="4" t="s">
        <v>50</v>
      </c>
      <c r="C19" s="4" t="s">
        <v>29</v>
      </c>
      <c r="D19" s="2">
        <v>8.1</v>
      </c>
      <c r="E19" s="6">
        <v>0.66</v>
      </c>
      <c r="G19" s="7">
        <v>1</v>
      </c>
      <c r="H19" s="3">
        <v>80</v>
      </c>
      <c r="I19" s="1" t="s">
        <v>31</v>
      </c>
      <c r="J19" s="1">
        <v>6</v>
      </c>
      <c r="K19" s="3">
        <f t="shared" si="0"/>
        <v>0</v>
      </c>
      <c r="L19" s="7">
        <f t="shared" si="5"/>
        <v>1</v>
      </c>
      <c r="M19" s="3">
        <f t="shared" si="1"/>
        <v>0.66</v>
      </c>
      <c r="N19" s="3">
        <f t="shared" si="2"/>
        <v>0</v>
      </c>
      <c r="O19" s="3">
        <f t="shared" si="3"/>
        <v>80</v>
      </c>
      <c r="P19" s="3">
        <f t="shared" si="4"/>
        <v>0.05346</v>
      </c>
      <c r="Q19" s="7">
        <v>8</v>
      </c>
      <c r="R19" s="7">
        <v>8</v>
      </c>
      <c r="S19" s="7">
        <v>7</v>
      </c>
      <c r="T19" s="7">
        <v>7</v>
      </c>
      <c r="U19" s="7">
        <v>8</v>
      </c>
      <c r="V19" s="7">
        <v>7</v>
      </c>
      <c r="W19" s="8">
        <f t="shared" si="6"/>
        <v>7.5</v>
      </c>
    </row>
    <row r="20" spans="1:23" ht="12.75">
      <c r="A20" s="1" t="s">
        <v>38</v>
      </c>
      <c r="B20" s="1" t="s">
        <v>51</v>
      </c>
      <c r="C20" s="1" t="s">
        <v>29</v>
      </c>
      <c r="D20" s="2">
        <v>10.9</v>
      </c>
      <c r="E20" s="6">
        <v>0.65</v>
      </c>
      <c r="G20" s="7">
        <v>1</v>
      </c>
      <c r="H20" s="3">
        <v>80</v>
      </c>
      <c r="I20" s="1" t="s">
        <v>31</v>
      </c>
      <c r="J20" s="1">
        <v>6</v>
      </c>
      <c r="K20" s="3">
        <f t="shared" si="0"/>
        <v>0</v>
      </c>
      <c r="L20" s="7">
        <f t="shared" si="5"/>
        <v>1</v>
      </c>
      <c r="M20" s="3">
        <f t="shared" si="1"/>
        <v>0.65</v>
      </c>
      <c r="N20" s="3">
        <f t="shared" si="2"/>
        <v>0</v>
      </c>
      <c r="O20" s="3">
        <f t="shared" si="3"/>
        <v>80</v>
      </c>
      <c r="P20" s="3">
        <f t="shared" si="4"/>
        <v>0.07085000000000001</v>
      </c>
      <c r="Q20" s="7">
        <v>10</v>
      </c>
      <c r="R20" s="7">
        <v>9</v>
      </c>
      <c r="S20" s="7">
        <v>8</v>
      </c>
      <c r="T20" s="7">
        <v>8</v>
      </c>
      <c r="U20" s="7">
        <v>10</v>
      </c>
      <c r="V20" s="7">
        <v>8</v>
      </c>
      <c r="W20" s="8">
        <f t="shared" si="6"/>
        <v>8.833333333333334</v>
      </c>
    </row>
    <row r="21" spans="1:23" ht="12.75">
      <c r="A21" s="1" t="s">
        <v>49</v>
      </c>
      <c r="B21" s="1" t="s">
        <v>63</v>
      </c>
      <c r="C21" s="1" t="s">
        <v>37</v>
      </c>
      <c r="D21" s="2">
        <v>7</v>
      </c>
      <c r="E21" s="6">
        <v>0.66</v>
      </c>
      <c r="G21" s="7">
        <v>1</v>
      </c>
      <c r="H21" s="3">
        <v>70</v>
      </c>
      <c r="I21" s="1" t="s">
        <v>31</v>
      </c>
      <c r="J21" s="1">
        <v>7</v>
      </c>
      <c r="K21" s="3">
        <f t="shared" si="0"/>
        <v>0</v>
      </c>
      <c r="L21" s="7">
        <f t="shared" si="5"/>
        <v>1</v>
      </c>
      <c r="M21" s="3">
        <f t="shared" si="1"/>
        <v>0.66</v>
      </c>
      <c r="N21" s="3">
        <f t="shared" si="2"/>
        <v>0</v>
      </c>
      <c r="O21" s="3">
        <f t="shared" si="3"/>
        <v>70</v>
      </c>
      <c r="P21" s="3">
        <f t="shared" si="4"/>
        <v>0.0462</v>
      </c>
      <c r="Q21" s="7">
        <v>6</v>
      </c>
      <c r="R21" s="7">
        <v>7</v>
      </c>
      <c r="S21" s="7">
        <v>8</v>
      </c>
      <c r="T21" s="7">
        <v>7</v>
      </c>
      <c r="U21" s="7">
        <v>7</v>
      </c>
      <c r="V21" s="7">
        <v>8</v>
      </c>
      <c r="W21" s="8">
        <f t="shared" si="6"/>
        <v>7.166666666666667</v>
      </c>
    </row>
    <row r="22" spans="1:23" ht="12.75">
      <c r="A22" s="1" t="s">
        <v>52</v>
      </c>
      <c r="B22" s="1" t="s">
        <v>53</v>
      </c>
      <c r="C22" s="1" t="s">
        <v>37</v>
      </c>
      <c r="D22" s="2">
        <v>7</v>
      </c>
      <c r="E22" s="6">
        <v>0.66</v>
      </c>
      <c r="G22" s="7">
        <v>1</v>
      </c>
      <c r="H22" s="3">
        <v>80</v>
      </c>
      <c r="I22" s="1" t="s">
        <v>31</v>
      </c>
      <c r="J22" s="1">
        <v>7</v>
      </c>
      <c r="K22" s="3">
        <f t="shared" si="0"/>
        <v>0</v>
      </c>
      <c r="L22" s="7">
        <f t="shared" si="5"/>
        <v>1</v>
      </c>
      <c r="M22" s="3">
        <f t="shared" si="1"/>
        <v>0.66</v>
      </c>
      <c r="N22" s="3">
        <f t="shared" si="2"/>
        <v>0</v>
      </c>
      <c r="O22" s="3">
        <f t="shared" si="3"/>
        <v>80</v>
      </c>
      <c r="P22" s="3">
        <f t="shared" si="4"/>
        <v>0.0462</v>
      </c>
      <c r="Q22" s="7">
        <v>7</v>
      </c>
      <c r="R22" s="7">
        <v>7</v>
      </c>
      <c r="S22" s="7">
        <v>7</v>
      </c>
      <c r="T22" s="7">
        <v>8</v>
      </c>
      <c r="U22" s="7">
        <v>7</v>
      </c>
      <c r="V22" s="7">
        <v>8</v>
      </c>
      <c r="W22" s="8">
        <f t="shared" si="6"/>
        <v>7.333333333333333</v>
      </c>
    </row>
    <row r="23" spans="1:23" ht="12.75">
      <c r="A23" s="1" t="s">
        <v>54</v>
      </c>
      <c r="B23" s="1" t="s">
        <v>55</v>
      </c>
      <c r="C23" s="1" t="s">
        <v>70</v>
      </c>
      <c r="D23" s="2">
        <v>8.2</v>
      </c>
      <c r="E23" s="6">
        <v>0.66</v>
      </c>
      <c r="G23" s="7">
        <v>1</v>
      </c>
      <c r="H23" s="3">
        <v>70</v>
      </c>
      <c r="I23" s="1" t="s">
        <v>31</v>
      </c>
      <c r="J23" s="1">
        <v>7</v>
      </c>
      <c r="K23" s="3">
        <f t="shared" si="0"/>
        <v>0</v>
      </c>
      <c r="L23" s="7">
        <f t="shared" si="5"/>
        <v>1</v>
      </c>
      <c r="M23" s="3">
        <f t="shared" si="1"/>
        <v>0.66</v>
      </c>
      <c r="N23" s="3">
        <f t="shared" si="2"/>
        <v>0</v>
      </c>
      <c r="O23" s="3">
        <f t="shared" si="3"/>
        <v>70</v>
      </c>
      <c r="P23" s="3">
        <f t="shared" si="4"/>
        <v>0.05412</v>
      </c>
      <c r="Q23" s="7">
        <v>9</v>
      </c>
      <c r="R23" s="7">
        <v>8</v>
      </c>
      <c r="S23" s="7">
        <v>7</v>
      </c>
      <c r="T23" s="7">
        <v>9</v>
      </c>
      <c r="U23" s="7">
        <v>8</v>
      </c>
      <c r="V23" s="7">
        <v>7</v>
      </c>
      <c r="W23" s="8">
        <f t="shared" si="6"/>
        <v>8</v>
      </c>
    </row>
    <row r="24" spans="1:23" ht="12.75">
      <c r="A24" s="1" t="s">
        <v>77</v>
      </c>
      <c r="B24" s="1" t="s">
        <v>81</v>
      </c>
      <c r="C24" s="1" t="s">
        <v>82</v>
      </c>
      <c r="D24" s="2">
        <v>5.8</v>
      </c>
      <c r="E24" s="6">
        <v>0.66</v>
      </c>
      <c r="G24" s="7">
        <v>1</v>
      </c>
      <c r="H24" s="3">
        <v>70</v>
      </c>
      <c r="I24" s="1" t="s">
        <v>31</v>
      </c>
      <c r="J24" s="1" t="s">
        <v>78</v>
      </c>
      <c r="L24" s="7">
        <f t="shared" si="5"/>
        <v>1</v>
      </c>
      <c r="M24" s="3">
        <f t="shared" si="1"/>
        <v>0.66</v>
      </c>
      <c r="N24" s="3">
        <f>F24*H24</f>
        <v>0</v>
      </c>
      <c r="O24" s="3">
        <f t="shared" si="3"/>
        <v>70</v>
      </c>
      <c r="P24" s="3">
        <f t="shared" si="4"/>
        <v>0.03828</v>
      </c>
      <c r="Q24" s="7">
        <v>6</v>
      </c>
      <c r="R24" s="7">
        <v>2</v>
      </c>
      <c r="S24" s="7">
        <v>5</v>
      </c>
      <c r="T24" s="7">
        <v>6</v>
      </c>
      <c r="U24" s="7">
        <v>5</v>
      </c>
      <c r="V24" s="7">
        <v>2</v>
      </c>
      <c r="W24" s="8">
        <f t="shared" si="6"/>
        <v>4.333333333333333</v>
      </c>
    </row>
    <row r="25" spans="1:23" ht="12.75">
      <c r="A25" s="1" t="s">
        <v>56</v>
      </c>
      <c r="B25" s="1" t="s">
        <v>57</v>
      </c>
      <c r="C25" s="1" t="s">
        <v>83</v>
      </c>
      <c r="D25" s="2">
        <v>9.2</v>
      </c>
      <c r="E25" s="6">
        <v>0.66</v>
      </c>
      <c r="G25" s="7">
        <v>1</v>
      </c>
      <c r="H25" s="3">
        <v>70</v>
      </c>
      <c r="I25" s="1" t="s">
        <v>31</v>
      </c>
      <c r="J25" s="1">
        <v>9</v>
      </c>
      <c r="K25" s="3">
        <f t="shared" si="0"/>
        <v>0</v>
      </c>
      <c r="L25" s="7">
        <f t="shared" si="5"/>
        <v>1</v>
      </c>
      <c r="M25" s="3">
        <f t="shared" si="1"/>
        <v>0.66</v>
      </c>
      <c r="N25" s="3">
        <f t="shared" si="2"/>
        <v>0</v>
      </c>
      <c r="O25" s="3">
        <f t="shared" si="3"/>
        <v>70</v>
      </c>
      <c r="P25" s="3">
        <f t="shared" si="4"/>
        <v>0.06072</v>
      </c>
      <c r="Q25" s="7">
        <v>7</v>
      </c>
      <c r="R25" s="7">
        <v>8</v>
      </c>
      <c r="S25" s="7"/>
      <c r="T25" s="7"/>
      <c r="U25" s="7">
        <v>7</v>
      </c>
      <c r="V25" s="7">
        <v>8</v>
      </c>
      <c r="W25" s="8">
        <f t="shared" si="6"/>
        <v>7.5</v>
      </c>
    </row>
    <row r="26" spans="1:23" ht="12.75">
      <c r="A26" s="1" t="s">
        <v>58</v>
      </c>
      <c r="B26" s="1" t="s">
        <v>59</v>
      </c>
      <c r="C26" s="1" t="s">
        <v>84</v>
      </c>
      <c r="D26" s="2">
        <v>10</v>
      </c>
      <c r="E26" s="6">
        <v>0.75</v>
      </c>
      <c r="G26" s="7">
        <v>1</v>
      </c>
      <c r="H26" s="3">
        <v>120</v>
      </c>
      <c r="I26" s="1" t="s">
        <v>62</v>
      </c>
      <c r="J26" s="1">
        <v>9</v>
      </c>
      <c r="K26" s="3">
        <f t="shared" si="0"/>
        <v>0</v>
      </c>
      <c r="L26" s="7">
        <f t="shared" si="5"/>
        <v>1</v>
      </c>
      <c r="M26" s="3">
        <f t="shared" si="1"/>
        <v>0.75</v>
      </c>
      <c r="N26" s="3">
        <f t="shared" si="2"/>
        <v>0</v>
      </c>
      <c r="O26" s="3">
        <f t="shared" si="3"/>
        <v>120</v>
      </c>
      <c r="P26" s="3">
        <f t="shared" si="4"/>
        <v>0.075</v>
      </c>
      <c r="Q26" s="7">
        <v>7</v>
      </c>
      <c r="R26" s="7">
        <v>9</v>
      </c>
      <c r="S26" s="7">
        <v>9</v>
      </c>
      <c r="T26" s="7">
        <v>10</v>
      </c>
      <c r="U26" s="7">
        <v>8</v>
      </c>
      <c r="V26" s="7">
        <v>8</v>
      </c>
      <c r="W26" s="8">
        <f t="shared" si="6"/>
        <v>8.5</v>
      </c>
    </row>
    <row r="27" spans="1:23" ht="12.75">
      <c r="A27" s="18" t="s">
        <v>22</v>
      </c>
      <c r="B27" s="5" t="s">
        <v>92</v>
      </c>
      <c r="C27" s="5" t="s">
        <v>85</v>
      </c>
      <c r="D27" s="2">
        <v>9.5</v>
      </c>
      <c r="E27" s="6">
        <v>0.5</v>
      </c>
      <c r="G27" s="7">
        <v>1</v>
      </c>
      <c r="H27" s="3">
        <v>80</v>
      </c>
      <c r="I27" s="5" t="s">
        <v>32</v>
      </c>
      <c r="J27" s="5">
        <v>9</v>
      </c>
      <c r="K27" s="3">
        <f t="shared" si="0"/>
        <v>0</v>
      </c>
      <c r="L27" s="7">
        <f t="shared" si="5"/>
        <v>1</v>
      </c>
      <c r="M27" s="3">
        <f t="shared" si="1"/>
        <v>0.5</v>
      </c>
      <c r="N27" s="3">
        <f t="shared" si="2"/>
        <v>0</v>
      </c>
      <c r="O27" s="3">
        <f t="shared" si="3"/>
        <v>80</v>
      </c>
      <c r="P27" s="3">
        <f t="shared" si="4"/>
        <v>0.0475</v>
      </c>
      <c r="Q27" s="7">
        <v>7</v>
      </c>
      <c r="R27" s="7">
        <v>7</v>
      </c>
      <c r="S27" s="7">
        <v>6</v>
      </c>
      <c r="T27" s="7">
        <v>7</v>
      </c>
      <c r="U27" s="7">
        <v>7</v>
      </c>
      <c r="V27" s="7">
        <v>6</v>
      </c>
      <c r="W27" s="8">
        <f t="shared" si="6"/>
        <v>6.666666666666667</v>
      </c>
    </row>
    <row r="28" spans="1:22" ht="12.75">
      <c r="A28" s="1" t="s">
        <v>60</v>
      </c>
      <c r="B28" s="1" t="s">
        <v>61</v>
      </c>
      <c r="C28" s="1" t="s">
        <v>29</v>
      </c>
      <c r="D28" s="2">
        <v>12</v>
      </c>
      <c r="E28" s="6">
        <v>0.65</v>
      </c>
      <c r="G28" s="7">
        <v>0</v>
      </c>
      <c r="H28" s="3">
        <v>120</v>
      </c>
      <c r="I28" s="1" t="s">
        <v>31</v>
      </c>
      <c r="J28" s="1">
        <v>10</v>
      </c>
      <c r="K28" s="3">
        <f t="shared" si="0"/>
        <v>0</v>
      </c>
      <c r="L28" s="7">
        <f t="shared" si="5"/>
        <v>0</v>
      </c>
      <c r="M28" s="3">
        <f t="shared" si="1"/>
        <v>0</v>
      </c>
      <c r="N28" s="3">
        <f t="shared" si="2"/>
        <v>0</v>
      </c>
      <c r="O28" s="3">
        <f t="shared" si="3"/>
        <v>0</v>
      </c>
      <c r="P28" s="3">
        <f t="shared" si="4"/>
        <v>0</v>
      </c>
      <c r="Q28" s="7"/>
      <c r="R28" s="7"/>
      <c r="S28" s="7"/>
      <c r="T28" s="7"/>
      <c r="U28" s="7"/>
      <c r="V28" s="7"/>
    </row>
    <row r="29" spans="1:22" ht="12.75">
      <c r="A29" s="1" t="s">
        <v>60</v>
      </c>
      <c r="B29" s="1" t="s">
        <v>65</v>
      </c>
      <c r="C29" s="1" t="s">
        <v>86</v>
      </c>
      <c r="D29" s="2">
        <v>11</v>
      </c>
      <c r="E29" s="6">
        <v>0.75</v>
      </c>
      <c r="G29" s="7">
        <v>0</v>
      </c>
      <c r="H29" s="3">
        <v>110</v>
      </c>
      <c r="I29" s="1" t="s">
        <v>31</v>
      </c>
      <c r="J29" s="1">
        <v>10</v>
      </c>
      <c r="K29" s="3">
        <f t="shared" si="0"/>
        <v>0</v>
      </c>
      <c r="L29" s="7">
        <f t="shared" si="5"/>
        <v>0</v>
      </c>
      <c r="M29" s="3">
        <f t="shared" si="1"/>
        <v>0</v>
      </c>
      <c r="N29" s="3">
        <f t="shared" si="2"/>
        <v>0</v>
      </c>
      <c r="O29" s="3">
        <f t="shared" si="3"/>
        <v>0</v>
      </c>
      <c r="P29" s="3">
        <f t="shared" si="4"/>
        <v>0</v>
      </c>
      <c r="Q29" s="7"/>
      <c r="R29" s="7"/>
      <c r="S29" s="7"/>
      <c r="T29" s="7"/>
      <c r="U29" s="7"/>
      <c r="V29" s="7"/>
    </row>
    <row r="30" spans="1:22" ht="12.75">
      <c r="A30" s="19" t="s">
        <v>66</v>
      </c>
      <c r="B30" s="4" t="s">
        <v>67</v>
      </c>
      <c r="C30" s="4" t="s">
        <v>87</v>
      </c>
      <c r="D30" s="2">
        <v>9.18</v>
      </c>
      <c r="E30" s="6">
        <v>0.5</v>
      </c>
      <c r="G30" s="7">
        <v>0</v>
      </c>
      <c r="H30" s="3">
        <v>120</v>
      </c>
      <c r="I30" s="5" t="s">
        <v>64</v>
      </c>
      <c r="J30" s="5">
        <v>10</v>
      </c>
      <c r="K30" s="3">
        <f t="shared" si="0"/>
        <v>0</v>
      </c>
      <c r="L30" s="7">
        <f t="shared" si="5"/>
        <v>0</v>
      </c>
      <c r="M30" s="3">
        <f t="shared" si="1"/>
        <v>0</v>
      </c>
      <c r="N30" s="3">
        <f t="shared" si="2"/>
        <v>0</v>
      </c>
      <c r="O30" s="3">
        <f t="shared" si="3"/>
        <v>0</v>
      </c>
      <c r="P30" s="3">
        <f t="shared" si="4"/>
        <v>0</v>
      </c>
      <c r="Q30" s="7"/>
      <c r="R30" s="7"/>
      <c r="S30" s="7"/>
      <c r="T30" s="7"/>
      <c r="U30" s="7"/>
      <c r="V30" s="7"/>
    </row>
    <row r="31" spans="1:22" ht="12.75">
      <c r="A31" s="1" t="s">
        <v>46</v>
      </c>
      <c r="B31" s="1" t="s">
        <v>88</v>
      </c>
      <c r="C31" s="1" t="s">
        <v>89</v>
      </c>
      <c r="D31" s="2">
        <v>8</v>
      </c>
      <c r="E31" s="6">
        <v>0.355</v>
      </c>
      <c r="G31" s="7">
        <v>2</v>
      </c>
      <c r="H31" s="3">
        <v>39</v>
      </c>
      <c r="I31" s="1" t="s">
        <v>31</v>
      </c>
      <c r="K31" s="3">
        <f t="shared" si="0"/>
        <v>0</v>
      </c>
      <c r="L31" s="7">
        <f t="shared" si="5"/>
        <v>2</v>
      </c>
      <c r="M31" s="3">
        <f t="shared" si="1"/>
        <v>0.71</v>
      </c>
      <c r="N31" s="3">
        <f t="shared" si="2"/>
        <v>0</v>
      </c>
      <c r="O31" s="3">
        <f t="shared" si="3"/>
        <v>78</v>
      </c>
      <c r="P31" s="3">
        <f t="shared" si="4"/>
        <v>0.056799999999999996</v>
      </c>
      <c r="Q31" s="7"/>
      <c r="R31" s="7"/>
      <c r="S31" s="7"/>
      <c r="T31" s="7"/>
      <c r="U31" s="7"/>
      <c r="V31" s="7"/>
    </row>
    <row r="32" spans="1:23" s="36" customFormat="1" ht="12.75">
      <c r="A32" s="29"/>
      <c r="B32" s="30"/>
      <c r="C32" s="30"/>
      <c r="D32" s="31"/>
      <c r="E32" s="32"/>
      <c r="F32" s="33"/>
      <c r="G32" s="33"/>
      <c r="H32" s="34"/>
      <c r="I32" s="30"/>
      <c r="J32" s="30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5"/>
    </row>
    <row r="33" spans="1:22" ht="12.75">
      <c r="A33" s="1" t="s">
        <v>12</v>
      </c>
      <c r="B33" s="1">
        <f>SUBTOTAL(3,B5:B32)</f>
        <v>27</v>
      </c>
      <c r="D33" s="8">
        <f>SUBTOTAL(1,D5:D32)</f>
        <v>9.086666666666666</v>
      </c>
      <c r="E33" s="1">
        <f>SUBTOTAL(9,E5:E32)</f>
        <v>14.020000000000003</v>
      </c>
      <c r="F33" s="1">
        <f>SUBTOTAL(9,F5:F32)</f>
        <v>0</v>
      </c>
      <c r="G33" s="7">
        <f>SUBTOTAL(9,G5:G32)</f>
        <v>43</v>
      </c>
      <c r="H33" s="1">
        <f>SUBTOTAL(9,H5:H32)</f>
        <v>2711</v>
      </c>
      <c r="I33" s="1">
        <f>SUBTOTAL(3,I5:I32)</f>
        <v>27</v>
      </c>
      <c r="K33" s="23">
        <f>SUBTOTAL(9,K5:K32)</f>
        <v>0</v>
      </c>
      <c r="L33" s="23"/>
      <c r="M33" s="23">
        <f>SUBTOTAL(9,M5:M32)</f>
        <v>18.865</v>
      </c>
      <c r="N33" s="23">
        <f>SUBTOTAL(9,N5:N32)</f>
        <v>0</v>
      </c>
      <c r="O33" s="23">
        <f>SUBTOTAL(9,O5:O32)</f>
        <v>3004</v>
      </c>
      <c r="P33" s="23">
        <f>SUBTOTAL(9,P5:P32)</f>
        <v>1.6136080000000004</v>
      </c>
      <c r="Q33" s="21">
        <f>AVERAGE(Q5:Q32)</f>
        <v>7.521739130434782</v>
      </c>
      <c r="R33" s="21">
        <f>AVERAGE(R5:R32)</f>
        <v>7.478260869565218</v>
      </c>
      <c r="S33" s="21">
        <f>AVERAGE(S5:S32)</f>
        <v>7.318181818181818</v>
      </c>
      <c r="T33" s="21">
        <f>AVERAGE(T5:T32)</f>
        <v>7.590909090909091</v>
      </c>
      <c r="U33" s="21">
        <f>AVERAGE(U5:U32)</f>
        <v>7.739130434782608</v>
      </c>
      <c r="V33" s="21">
        <f>AVERAGE(V5:V32)</f>
        <v>7.304347826086956</v>
      </c>
    </row>
    <row r="34" ht="12.75">
      <c r="D34" s="8">
        <f>SUBTOTAL(4,D5:D32)</f>
        <v>27</v>
      </c>
    </row>
    <row r="35" spans="4:16" ht="12.75">
      <c r="D35" s="8">
        <f>SUBTOTAL(5,D5:D32)</f>
        <v>5.7</v>
      </c>
      <c r="K35" s="3">
        <f>K33/$N$1</f>
        <v>0</v>
      </c>
      <c r="M35" s="3">
        <f>M33/$N$1</f>
        <v>3.1441666666666666</v>
      </c>
      <c r="N35" s="3">
        <f>N33/$N$1</f>
        <v>0</v>
      </c>
      <c r="O35" s="3">
        <f>O33/$N$1</f>
        <v>500.6666666666667</v>
      </c>
      <c r="P35" s="3">
        <f>P33/$N$1</f>
        <v>0.2689346666666667</v>
      </c>
    </row>
    <row r="36" ht="12.75">
      <c r="D36" s="8"/>
    </row>
  </sheetData>
  <sheetProtection/>
  <autoFilter ref="A3:V31"/>
  <mergeCells count="3">
    <mergeCell ref="D1:I1"/>
    <mergeCell ref="A1:B1"/>
    <mergeCell ref="K1:M1"/>
  </mergeCells>
  <printOptions/>
  <pageMargins left="0.75" right="0.75" top="1" bottom="1" header="0.5" footer="0.5"/>
  <pageSetup fitToWidth="2" fitToHeight="1"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for Kemiteknik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Vang Olsen</dc:creator>
  <cp:keywords/>
  <dc:description/>
  <cp:lastModifiedBy>Jesper Hammerstrøm</cp:lastModifiedBy>
  <cp:lastPrinted>2011-02-09T11:50:23Z</cp:lastPrinted>
  <dcterms:created xsi:type="dcterms:W3CDTF">2005-11-27T16:33:53Z</dcterms:created>
  <dcterms:modified xsi:type="dcterms:W3CDTF">2011-05-16T11:14:43Z</dcterms:modified>
  <cp:category/>
  <cp:version/>
  <cp:contentType/>
  <cp:contentStatus/>
</cp:coreProperties>
</file>