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0" windowWidth="28260" windowHeight="12435" activeTab="0"/>
  </bookViews>
  <sheets>
    <sheet name="Øl menu" sheetId="1" r:id="rId1"/>
    <sheet name="Ark1" sheetId="2" r:id="rId2"/>
  </sheets>
  <definedNames>
    <definedName name="_xlnm._FilterDatabase" localSheetId="0" hidden="1">'Øl menu'!$A$3:$S$39</definedName>
  </definedNames>
  <calcPr fullCalcOnLoad="1"/>
</workbook>
</file>

<file path=xl/sharedStrings.xml><?xml version="1.0" encoding="utf-8"?>
<sst xmlns="http://schemas.openxmlformats.org/spreadsheetml/2006/main" count="163" uniqueCount="118">
  <si>
    <t>%</t>
  </si>
  <si>
    <t>Bryggeri</t>
  </si>
  <si>
    <t>Navn</t>
  </si>
  <si>
    <t>Ltr</t>
  </si>
  <si>
    <t>Total</t>
  </si>
  <si>
    <t>Formål</t>
  </si>
  <si>
    <t>Pr. snude:</t>
  </si>
  <si>
    <t>Karakterer</t>
  </si>
  <si>
    <t>Michael</t>
  </si>
  <si>
    <t>Morten</t>
  </si>
  <si>
    <t>Henrik</t>
  </si>
  <si>
    <t>Ole</t>
  </si>
  <si>
    <t>Jesper</t>
  </si>
  <si>
    <t>Sonni</t>
  </si>
  <si>
    <t>Mikkeller</t>
  </si>
  <si>
    <t>Type</t>
  </si>
  <si>
    <t>Imperial Stout</t>
  </si>
  <si>
    <t>Ratebeer</t>
  </si>
  <si>
    <t>max</t>
  </si>
  <si>
    <t>min</t>
  </si>
  <si>
    <t>runde#</t>
  </si>
  <si>
    <t>Erik</t>
  </si>
  <si>
    <t>Jever</t>
  </si>
  <si>
    <t>Christian</t>
  </si>
  <si>
    <t>Imperial/Strong Porter</t>
  </si>
  <si>
    <t>Evil Twin</t>
  </si>
  <si>
    <t>Imperial Doughnut Break</t>
  </si>
  <si>
    <t>Black Fist</t>
  </si>
  <si>
    <t>Great Divide</t>
  </si>
  <si>
    <t>Yeti Imperial Stout - Chocolate Oak Aged</t>
  </si>
  <si>
    <t>Pris</t>
  </si>
  <si>
    <t>Øl menu til ølklub møde 06-FEB-2015</t>
  </si>
  <si>
    <t>Rocket Brewing</t>
  </si>
  <si>
    <t>Going Home 4 Christmas</t>
  </si>
  <si>
    <t>Abt/Quadrupel</t>
  </si>
  <si>
    <t>Beer Geek Brunch Weasel Highland</t>
  </si>
  <si>
    <t>Against the Grain</t>
  </si>
  <si>
    <t>London Balling</t>
  </si>
  <si>
    <t>Hoppin' Frog</t>
  </si>
  <si>
    <t>Tower Tuesday Series, Infusion B</t>
  </si>
  <si>
    <t>John Martin</t>
  </si>
  <si>
    <t>Diabolici</t>
  </si>
  <si>
    <t>Lervig</t>
  </si>
  <si>
    <t>Art Collection, Protester DIPA</t>
  </si>
  <si>
    <t>Barley Wine</t>
  </si>
  <si>
    <t>Imperial/Double IPA</t>
  </si>
  <si>
    <t>Belgian Strong Ale</t>
  </si>
  <si>
    <t>Raasted</t>
  </si>
  <si>
    <t>Nordic</t>
  </si>
  <si>
    <t>Trussetyven</t>
  </si>
  <si>
    <t>0 Pitch Black Lager</t>
  </si>
  <si>
    <t>8 Kokos Porter</t>
  </si>
  <si>
    <t>7 Milk Stout</t>
  </si>
  <si>
    <t>Rustik Pale Ale</t>
  </si>
  <si>
    <t>Ølsnedkeren</t>
  </si>
  <si>
    <t>India Pale Ale (IPA)</t>
  </si>
  <si>
    <t>American Pale Ale</t>
  </si>
  <si>
    <t>Westvleteren Abdij St. Sixtus</t>
  </si>
  <si>
    <t>Westvleteren 12 Ny</t>
  </si>
  <si>
    <t>Belgian Ale</t>
  </si>
  <si>
    <t>IIPA</t>
  </si>
  <si>
    <t>Sweet Stout</t>
  </si>
  <si>
    <t>Greene King</t>
  </si>
  <si>
    <t>Double Hop Monster</t>
  </si>
  <si>
    <t>Old Ale</t>
  </si>
  <si>
    <t>Rochefort</t>
  </si>
  <si>
    <t>Rochefort Trappistes 10</t>
  </si>
  <si>
    <t>Quadrupel VM</t>
  </si>
  <si>
    <t>Schwartzbier</t>
  </si>
  <si>
    <t>Porter</t>
  </si>
  <si>
    <t>Maden</t>
  </si>
  <si>
    <t>Smoked</t>
  </si>
  <si>
    <t>Den Afskyelige Snemand</t>
  </si>
  <si>
    <t>Yeti Imperial Stout Oak Aged - gammel -10 år? Eller er det Barrel Aged?</t>
  </si>
  <si>
    <t>Midtfyn Bryghus</t>
  </si>
  <si>
    <t>Nr 1</t>
  </si>
  <si>
    <t>Thisted Bryghus</t>
  </si>
  <si>
    <t>Velkomst</t>
  </si>
  <si>
    <t>Limfjords Porter</t>
  </si>
  <si>
    <t>Baltic Porter</t>
  </si>
  <si>
    <t>Dansk Stout</t>
  </si>
  <si>
    <t>Carlsberg</t>
  </si>
  <si>
    <t>Wiibroe Porter Imperial Stout</t>
  </si>
  <si>
    <t>Imperial Stout/Gl. Carlsberg Porter</t>
  </si>
  <si>
    <t>Huyghe</t>
  </si>
  <si>
    <t>1 Chili Lakrids Porter</t>
  </si>
  <si>
    <t>Double India Pale Ale, Amarillo</t>
  </si>
  <si>
    <t>Westvleteren 12 - 7 år Gammel</t>
  </si>
  <si>
    <t>To Øl</t>
  </si>
  <si>
    <t>Hardcore Mælk</t>
  </si>
  <si>
    <t>Sur Mælk</t>
  </si>
  <si>
    <t>Bryg Selv</t>
  </si>
  <si>
    <t>Up Yer Kilt</t>
  </si>
  <si>
    <t>Nyt Liv på gamle flasker</t>
  </si>
  <si>
    <t>Scottich Ale</t>
  </si>
  <si>
    <t>The Bruery</t>
  </si>
  <si>
    <t>Rueuze</t>
  </si>
  <si>
    <t>Beer Geek Daydream</t>
  </si>
  <si>
    <t>Beer Geek Cocoa Shake</t>
  </si>
  <si>
    <t>Barley Sweet Wine</t>
  </si>
  <si>
    <t>Alesmith</t>
  </si>
  <si>
    <t>Tesco Finest Belgian Wheat Beer</t>
  </si>
  <si>
    <t>Belgian White (Witbier)</t>
  </si>
  <si>
    <t>Generalforsamling</t>
  </si>
  <si>
    <t>Blær</t>
  </si>
  <si>
    <t>Impy</t>
  </si>
  <si>
    <t>Mælk</t>
  </si>
  <si>
    <t>Sour/Wild Ale</t>
  </si>
  <si>
    <t>Black IPA</t>
  </si>
  <si>
    <t>Hjemmebryg</t>
  </si>
  <si>
    <t>Lambic Style - Gueuze</t>
  </si>
  <si>
    <t>Surt</t>
  </si>
  <si>
    <t>Mikkeller/Siren</t>
  </si>
  <si>
    <t>American Strong Ale</t>
  </si>
  <si>
    <t>Geek</t>
  </si>
  <si>
    <t>Barley Win</t>
  </si>
  <si>
    <t>Olde Ale (Decadence 2010)</t>
  </si>
  <si>
    <t>Pale Ale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</si>
</sst>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_(* #,##0.0_);_(* \(#,##0.0\);_(* &quot;-&quot;?_);_(@_)"/>
    <numFmt numFmtId="187" formatCode="0.0"/>
    <numFmt numFmtId="188" formatCode="0.000"/>
    <numFmt numFmtId="189" formatCode="####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6" fillId="20" borderId="2" applyNumberFormat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3" applyNumberFormat="0" applyAlignment="0" applyProtection="0"/>
    <xf numFmtId="0" fontId="4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18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8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0" fontId="3" fillId="32" borderId="10" xfId="0" applyFont="1" applyFill="1" applyBorder="1" applyAlignment="1">
      <alignment/>
    </xf>
    <xf numFmtId="187" fontId="3" fillId="32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87" fontId="2" fillId="33" borderId="10" xfId="0" applyNumberFormat="1" applyFont="1" applyFill="1" applyBorder="1" applyAlignment="1">
      <alignment wrapText="1"/>
    </xf>
    <xf numFmtId="186" fontId="2" fillId="33" borderId="10" xfId="0" applyNumberFormat="1" applyFont="1" applyFill="1" applyBorder="1" applyAlignment="1">
      <alignment wrapText="1"/>
    </xf>
    <xf numFmtId="188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87" fontId="0" fillId="0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6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1" sqref="G41"/>
    </sheetView>
  </sheetViews>
  <sheetFormatPr defaultColWidth="9.140625" defaultRowHeight="12.75"/>
  <cols>
    <col min="1" max="1" width="24.8515625" style="1" bestFit="1" customWidth="1"/>
    <col min="2" max="2" width="46.7109375" style="1" customWidth="1"/>
    <col min="3" max="3" width="27.421875" style="1" bestFit="1" customWidth="1"/>
    <col min="4" max="4" width="4.28125" style="1" customWidth="1"/>
    <col min="5" max="5" width="11.8515625" style="8" bestFit="1" customWidth="1"/>
    <col min="6" max="6" width="7.28125" style="2" bestFit="1" customWidth="1"/>
    <col min="7" max="7" width="6.421875" style="6" bestFit="1" customWidth="1"/>
    <col min="8" max="8" width="10.28125" style="6" customWidth="1"/>
    <col min="9" max="9" width="9.7109375" style="1" bestFit="1" customWidth="1"/>
    <col min="10" max="10" width="20.00390625" style="1" bestFit="1" customWidth="1"/>
    <col min="11" max="16384" width="11.421875" style="1" customWidth="1"/>
  </cols>
  <sheetData>
    <row r="1" spans="1:9" ht="15">
      <c r="A1" s="28" t="s">
        <v>31</v>
      </c>
      <c r="B1" s="27"/>
      <c r="C1" s="9"/>
      <c r="D1" s="9"/>
      <c r="E1" s="10"/>
      <c r="F1" s="26"/>
      <c r="G1" s="27"/>
      <c r="H1" s="9"/>
      <c r="I1" s="9"/>
    </row>
    <row r="2" ht="12.75">
      <c r="K2" s="1" t="s">
        <v>7</v>
      </c>
    </row>
    <row r="3" spans="1:19" s="15" customFormat="1" ht="14.25">
      <c r="A3" s="11" t="s">
        <v>1</v>
      </c>
      <c r="B3" s="11" t="s">
        <v>2</v>
      </c>
      <c r="C3" s="11" t="s">
        <v>15</v>
      </c>
      <c r="D3" s="11"/>
      <c r="E3" s="12" t="s">
        <v>17</v>
      </c>
      <c r="F3" s="13" t="s">
        <v>0</v>
      </c>
      <c r="G3" s="14" t="s">
        <v>3</v>
      </c>
      <c r="H3" s="14" t="s">
        <v>30</v>
      </c>
      <c r="I3" s="11" t="s">
        <v>20</v>
      </c>
      <c r="J3" s="11" t="s">
        <v>5</v>
      </c>
      <c r="K3" s="15" t="s">
        <v>10</v>
      </c>
      <c r="L3" s="15" t="s">
        <v>8</v>
      </c>
      <c r="M3" s="15" t="s">
        <v>12</v>
      </c>
      <c r="N3" s="15" t="s">
        <v>13</v>
      </c>
      <c r="O3" s="15" t="s">
        <v>11</v>
      </c>
      <c r="P3" s="15" t="s">
        <v>9</v>
      </c>
      <c r="Q3" s="15" t="s">
        <v>21</v>
      </c>
      <c r="R3" s="15" t="s">
        <v>22</v>
      </c>
      <c r="S3" s="15" t="s">
        <v>23</v>
      </c>
    </row>
    <row r="4" spans="1:20" ht="12.75">
      <c r="A4" s="1" t="s">
        <v>84</v>
      </c>
      <c r="B4" s="1" t="s">
        <v>101</v>
      </c>
      <c r="C4" s="1" t="s">
        <v>102</v>
      </c>
      <c r="E4" s="3">
        <v>3.08</v>
      </c>
      <c r="F4" s="2">
        <v>4.9</v>
      </c>
      <c r="G4" s="6">
        <v>0.75</v>
      </c>
      <c r="H4" s="21">
        <v>24.95</v>
      </c>
      <c r="I4" s="1">
        <v>1</v>
      </c>
      <c r="J4" s="1" t="s">
        <v>77</v>
      </c>
      <c r="K4" s="7">
        <v>3</v>
      </c>
      <c r="L4" s="7">
        <v>2</v>
      </c>
      <c r="M4" s="7">
        <v>4</v>
      </c>
      <c r="N4" s="7">
        <v>5</v>
      </c>
      <c r="O4" s="7">
        <v>7</v>
      </c>
      <c r="P4" s="7">
        <v>7</v>
      </c>
      <c r="Q4" s="7"/>
      <c r="R4" s="7"/>
      <c r="S4" s="7"/>
      <c r="T4" s="19">
        <f aca="true" t="shared" si="0" ref="T4:T38">AVERAGE(K4:P4)</f>
        <v>4.666666666666667</v>
      </c>
    </row>
    <row r="5" spans="1:20" ht="12.75">
      <c r="A5" s="4" t="s">
        <v>40</v>
      </c>
      <c r="B5" s="4" t="s">
        <v>41</v>
      </c>
      <c r="C5" s="4" t="s">
        <v>46</v>
      </c>
      <c r="E5" s="3">
        <v>2.98</v>
      </c>
      <c r="F5" s="2">
        <v>8</v>
      </c>
      <c r="G5" s="6">
        <v>0.75</v>
      </c>
      <c r="H5" s="21">
        <v>68</v>
      </c>
      <c r="I5" s="1">
        <v>1</v>
      </c>
      <c r="J5" s="1" t="s">
        <v>77</v>
      </c>
      <c r="K5" s="7">
        <v>7</v>
      </c>
      <c r="L5" s="7">
        <v>6</v>
      </c>
      <c r="M5" s="7">
        <v>6</v>
      </c>
      <c r="N5" s="7">
        <v>7</v>
      </c>
      <c r="O5" s="7">
        <v>8</v>
      </c>
      <c r="P5" s="7">
        <v>8</v>
      </c>
      <c r="Q5" s="7"/>
      <c r="R5" s="7"/>
      <c r="S5" s="7"/>
      <c r="T5" s="19">
        <f t="shared" si="0"/>
        <v>7</v>
      </c>
    </row>
    <row r="6" spans="1:20" ht="12.75">
      <c r="A6" s="4" t="s">
        <v>47</v>
      </c>
      <c r="B6" s="4" t="s">
        <v>50</v>
      </c>
      <c r="C6" s="4" t="s">
        <v>68</v>
      </c>
      <c r="E6" s="3">
        <v>3.7</v>
      </c>
      <c r="F6" s="2">
        <v>6</v>
      </c>
      <c r="G6" s="6">
        <v>0.5</v>
      </c>
      <c r="H6" s="21">
        <v>17.5</v>
      </c>
      <c r="I6" s="1">
        <v>2</v>
      </c>
      <c r="J6" s="1" t="s">
        <v>103</v>
      </c>
      <c r="K6" s="7">
        <v>5</v>
      </c>
      <c r="L6" s="7">
        <v>6</v>
      </c>
      <c r="M6" s="7">
        <v>5</v>
      </c>
      <c r="N6" s="7">
        <v>5</v>
      </c>
      <c r="O6" s="7">
        <v>6</v>
      </c>
      <c r="P6" s="7">
        <v>7</v>
      </c>
      <c r="Q6" s="7"/>
      <c r="R6" s="7"/>
      <c r="S6" s="7"/>
      <c r="T6" s="19">
        <f t="shared" si="0"/>
        <v>5.666666666666667</v>
      </c>
    </row>
    <row r="7" spans="1:20" ht="12.75">
      <c r="A7" s="4" t="s">
        <v>47</v>
      </c>
      <c r="B7" s="22" t="s">
        <v>85</v>
      </c>
      <c r="C7" s="4" t="s">
        <v>69</v>
      </c>
      <c r="E7" s="3">
        <v>3.31</v>
      </c>
      <c r="F7" s="2">
        <v>6.5</v>
      </c>
      <c r="G7" s="6">
        <v>0.5</v>
      </c>
      <c r="H7" s="21">
        <v>17.5</v>
      </c>
      <c r="I7" s="1">
        <v>2</v>
      </c>
      <c r="J7" s="1" t="s">
        <v>103</v>
      </c>
      <c r="K7" s="7">
        <v>7</v>
      </c>
      <c r="L7" s="7">
        <v>6</v>
      </c>
      <c r="M7" s="7">
        <v>6</v>
      </c>
      <c r="N7" s="7">
        <v>6</v>
      </c>
      <c r="O7" s="7">
        <v>7</v>
      </c>
      <c r="P7" s="7">
        <v>7</v>
      </c>
      <c r="Q7" s="7"/>
      <c r="R7" s="7"/>
      <c r="S7" s="7"/>
      <c r="T7" s="19">
        <f t="shared" si="0"/>
        <v>6.5</v>
      </c>
    </row>
    <row r="8" spans="1:20" ht="12.75">
      <c r="A8" s="4" t="s">
        <v>47</v>
      </c>
      <c r="B8" s="4" t="s">
        <v>52</v>
      </c>
      <c r="C8" s="4" t="s">
        <v>61</v>
      </c>
      <c r="E8" s="3">
        <v>3.6</v>
      </c>
      <c r="F8" s="2">
        <v>6</v>
      </c>
      <c r="G8" s="6">
        <v>0.5</v>
      </c>
      <c r="H8" s="21">
        <v>17.5</v>
      </c>
      <c r="I8" s="1">
        <v>2</v>
      </c>
      <c r="J8" s="1" t="s">
        <v>103</v>
      </c>
      <c r="K8" s="7">
        <v>8</v>
      </c>
      <c r="L8" s="7">
        <v>8</v>
      </c>
      <c r="M8" s="7">
        <v>7</v>
      </c>
      <c r="N8" s="7">
        <v>7</v>
      </c>
      <c r="O8" s="7">
        <v>7</v>
      </c>
      <c r="P8" s="7">
        <v>7</v>
      </c>
      <c r="Q8" s="7"/>
      <c r="R8" s="7"/>
      <c r="S8" s="7"/>
      <c r="T8" s="19">
        <f t="shared" si="0"/>
        <v>7.333333333333333</v>
      </c>
    </row>
    <row r="9" spans="1:20" ht="12.75">
      <c r="A9" s="4" t="s">
        <v>47</v>
      </c>
      <c r="B9" s="4" t="s">
        <v>51</v>
      </c>
      <c r="C9" s="4" t="s">
        <v>69</v>
      </c>
      <c r="E9" s="3">
        <v>3.23</v>
      </c>
      <c r="F9" s="2">
        <v>6</v>
      </c>
      <c r="G9" s="6">
        <v>0.5</v>
      </c>
      <c r="H9" s="21">
        <v>17.5</v>
      </c>
      <c r="I9" s="1">
        <v>2</v>
      </c>
      <c r="J9" s="1" t="s">
        <v>103</v>
      </c>
      <c r="K9" s="7">
        <v>3</v>
      </c>
      <c r="L9" s="7">
        <v>4</v>
      </c>
      <c r="M9" s="7">
        <v>6</v>
      </c>
      <c r="N9" s="7">
        <v>7</v>
      </c>
      <c r="O9" s="7">
        <v>4</v>
      </c>
      <c r="P9" s="7">
        <v>7</v>
      </c>
      <c r="Q9" s="7"/>
      <c r="R9" s="7"/>
      <c r="S9" s="7"/>
      <c r="T9" s="19">
        <f t="shared" si="0"/>
        <v>5.166666666666667</v>
      </c>
    </row>
    <row r="10" spans="1:20" ht="12.75">
      <c r="A10" s="4" t="s">
        <v>32</v>
      </c>
      <c r="B10" s="4" t="s">
        <v>33</v>
      </c>
      <c r="C10" s="4" t="s">
        <v>34</v>
      </c>
      <c r="E10" s="3">
        <v>3.29</v>
      </c>
      <c r="F10" s="2">
        <v>8.8</v>
      </c>
      <c r="G10" s="6">
        <v>0.75</v>
      </c>
      <c r="H10" s="21">
        <v>50</v>
      </c>
      <c r="I10" s="1">
        <v>3</v>
      </c>
      <c r="J10" s="22" t="s">
        <v>70</v>
      </c>
      <c r="K10" s="7">
        <v>6</v>
      </c>
      <c r="L10" s="7">
        <v>7</v>
      </c>
      <c r="M10" s="7">
        <v>8</v>
      </c>
      <c r="N10" s="7">
        <v>8</v>
      </c>
      <c r="O10" s="7">
        <v>8</v>
      </c>
      <c r="P10" s="7">
        <v>7</v>
      </c>
      <c r="Q10" s="7"/>
      <c r="R10" s="7"/>
      <c r="S10" s="7"/>
      <c r="T10" s="19">
        <f t="shared" si="0"/>
        <v>7.333333333333333</v>
      </c>
    </row>
    <row r="11" spans="1:20" ht="12.75">
      <c r="A11" s="4" t="s">
        <v>48</v>
      </c>
      <c r="B11" s="4" t="s">
        <v>49</v>
      </c>
      <c r="C11" s="4" t="s">
        <v>71</v>
      </c>
      <c r="E11" s="3">
        <v>3.08</v>
      </c>
      <c r="F11" s="2">
        <v>7.2</v>
      </c>
      <c r="G11" s="6">
        <v>0.5</v>
      </c>
      <c r="H11" s="21">
        <v>39.95</v>
      </c>
      <c r="I11" s="1">
        <v>3</v>
      </c>
      <c r="J11" s="1" t="s">
        <v>70</v>
      </c>
      <c r="K11" s="7">
        <v>4</v>
      </c>
      <c r="L11" s="7">
        <v>5</v>
      </c>
      <c r="M11" s="7">
        <v>8</v>
      </c>
      <c r="N11" s="7">
        <v>2</v>
      </c>
      <c r="O11" s="7">
        <v>5</v>
      </c>
      <c r="P11" s="7">
        <v>6</v>
      </c>
      <c r="Q11" s="7"/>
      <c r="R11" s="7"/>
      <c r="S11" s="7"/>
      <c r="T11" s="19">
        <f t="shared" si="0"/>
        <v>5</v>
      </c>
    </row>
    <row r="12" spans="1:20" ht="12.75">
      <c r="A12" s="1" t="s">
        <v>81</v>
      </c>
      <c r="B12" s="1" t="s">
        <v>82</v>
      </c>
      <c r="C12" s="1" t="s">
        <v>79</v>
      </c>
      <c r="E12" s="3">
        <v>3.77</v>
      </c>
      <c r="F12" s="2">
        <v>8.2</v>
      </c>
      <c r="G12" s="6">
        <v>0.33</v>
      </c>
      <c r="H12" s="21">
        <v>14</v>
      </c>
      <c r="I12" s="1">
        <v>4</v>
      </c>
      <c r="J12" s="1" t="s">
        <v>80</v>
      </c>
      <c r="K12" s="1">
        <v>9</v>
      </c>
      <c r="L12" s="1">
        <v>8</v>
      </c>
      <c r="M12" s="1">
        <v>8</v>
      </c>
      <c r="N12" s="1">
        <v>6</v>
      </c>
      <c r="O12" s="1">
        <v>8</v>
      </c>
      <c r="P12" s="1">
        <v>10</v>
      </c>
      <c r="Q12" s="7"/>
      <c r="R12" s="7"/>
      <c r="S12" s="7"/>
      <c r="T12" s="19">
        <f t="shared" si="0"/>
        <v>8.166666666666666</v>
      </c>
    </row>
    <row r="13" spans="1:20" ht="12.75">
      <c r="A13" s="1" t="s">
        <v>76</v>
      </c>
      <c r="B13" s="1" t="s">
        <v>78</v>
      </c>
      <c r="C13" s="1" t="s">
        <v>79</v>
      </c>
      <c r="E13" s="3">
        <v>3.82</v>
      </c>
      <c r="F13" s="2">
        <v>7.9</v>
      </c>
      <c r="G13" s="6">
        <v>0.5</v>
      </c>
      <c r="H13" s="21">
        <v>20</v>
      </c>
      <c r="I13" s="1">
        <v>4</v>
      </c>
      <c r="J13" s="1" t="s">
        <v>80</v>
      </c>
      <c r="K13" s="1">
        <v>7</v>
      </c>
      <c r="L13" s="1">
        <v>7</v>
      </c>
      <c r="M13" s="1">
        <v>9</v>
      </c>
      <c r="N13" s="1">
        <v>4</v>
      </c>
      <c r="O13" s="1">
        <v>9</v>
      </c>
      <c r="P13" s="1">
        <v>9</v>
      </c>
      <c r="Q13" s="7"/>
      <c r="R13" s="7"/>
      <c r="S13" s="7"/>
      <c r="T13" s="19">
        <f t="shared" si="0"/>
        <v>7.5</v>
      </c>
    </row>
    <row r="14" spans="1:20" ht="12.75">
      <c r="A14" s="1" t="s">
        <v>81</v>
      </c>
      <c r="B14" s="1" t="s">
        <v>83</v>
      </c>
      <c r="C14" s="1" t="s">
        <v>79</v>
      </c>
      <c r="E14" s="3">
        <v>3.48</v>
      </c>
      <c r="F14" s="2">
        <v>8.2</v>
      </c>
      <c r="G14" s="6">
        <v>0.5</v>
      </c>
      <c r="H14" s="21">
        <v>18</v>
      </c>
      <c r="I14" s="1">
        <v>4</v>
      </c>
      <c r="J14" s="1" t="s">
        <v>80</v>
      </c>
      <c r="K14" s="1">
        <v>9</v>
      </c>
      <c r="L14" s="1">
        <v>7</v>
      </c>
      <c r="M14" s="1">
        <v>7</v>
      </c>
      <c r="N14" s="1">
        <v>6</v>
      </c>
      <c r="O14" s="1">
        <v>8</v>
      </c>
      <c r="P14" s="1">
        <v>9</v>
      </c>
      <c r="Q14" s="7"/>
      <c r="R14" s="7"/>
      <c r="S14" s="7"/>
      <c r="T14" s="19">
        <f t="shared" si="0"/>
        <v>7.666666666666667</v>
      </c>
    </row>
    <row r="15" spans="1:20" ht="12.75">
      <c r="A15" s="1" t="s">
        <v>14</v>
      </c>
      <c r="B15" s="1" t="s">
        <v>27</v>
      </c>
      <c r="C15" s="1" t="s">
        <v>16</v>
      </c>
      <c r="E15" s="3">
        <v>3.56</v>
      </c>
      <c r="F15" s="2">
        <v>26.1</v>
      </c>
      <c r="G15" s="6">
        <v>0.375</v>
      </c>
      <c r="H15" s="21">
        <v>200</v>
      </c>
      <c r="I15" s="1">
        <v>5</v>
      </c>
      <c r="J15" s="1" t="s">
        <v>104</v>
      </c>
      <c r="K15" s="7">
        <v>10</v>
      </c>
      <c r="L15" s="7">
        <v>6</v>
      </c>
      <c r="M15" s="7">
        <v>9</v>
      </c>
      <c r="N15" s="7">
        <v>10</v>
      </c>
      <c r="O15" s="7">
        <v>10</v>
      </c>
      <c r="P15" s="7">
        <v>10</v>
      </c>
      <c r="Q15" s="7"/>
      <c r="R15" s="7"/>
      <c r="S15" s="7"/>
      <c r="T15" s="19">
        <f t="shared" si="0"/>
        <v>9.166666666666666</v>
      </c>
    </row>
    <row r="16" spans="1:20" ht="12.75">
      <c r="A16" s="1" t="s">
        <v>62</v>
      </c>
      <c r="B16" s="1" t="s">
        <v>63</v>
      </c>
      <c r="C16" s="1" t="s">
        <v>55</v>
      </c>
      <c r="E16" s="3">
        <v>3.04</v>
      </c>
      <c r="F16" s="2">
        <v>7.2</v>
      </c>
      <c r="G16" s="6">
        <v>0.33</v>
      </c>
      <c r="H16" s="21">
        <v>15.95</v>
      </c>
      <c r="I16" s="1">
        <v>6</v>
      </c>
      <c r="J16" s="1" t="s">
        <v>60</v>
      </c>
      <c r="K16" s="7">
        <v>5</v>
      </c>
      <c r="L16" s="7">
        <v>5</v>
      </c>
      <c r="M16" s="7">
        <v>6</v>
      </c>
      <c r="N16" s="7">
        <v>6</v>
      </c>
      <c r="O16" s="7">
        <v>6</v>
      </c>
      <c r="P16" s="7">
        <v>7</v>
      </c>
      <c r="Q16" s="7"/>
      <c r="R16" s="7"/>
      <c r="S16" s="7"/>
      <c r="T16" s="19">
        <f t="shared" si="0"/>
        <v>5.833333333333333</v>
      </c>
    </row>
    <row r="17" spans="1:20" ht="12.75">
      <c r="A17" s="1" t="s">
        <v>14</v>
      </c>
      <c r="B17" s="1" t="s">
        <v>86</v>
      </c>
      <c r="C17" s="1" t="s">
        <v>45</v>
      </c>
      <c r="E17" s="3">
        <v>3.64</v>
      </c>
      <c r="F17" s="2">
        <v>8.9</v>
      </c>
      <c r="G17" s="6">
        <v>0.33</v>
      </c>
      <c r="H17" s="21">
        <v>50</v>
      </c>
      <c r="I17" s="1">
        <v>6</v>
      </c>
      <c r="J17" s="1" t="s">
        <v>60</v>
      </c>
      <c r="K17" s="7">
        <v>8</v>
      </c>
      <c r="L17" s="7">
        <v>7</v>
      </c>
      <c r="M17" s="7">
        <v>8</v>
      </c>
      <c r="N17" s="7">
        <v>7</v>
      </c>
      <c r="O17" s="7">
        <v>7</v>
      </c>
      <c r="P17" s="7">
        <v>8</v>
      </c>
      <c r="Q17" s="7"/>
      <c r="R17" s="7"/>
      <c r="S17" s="7"/>
      <c r="T17" s="19">
        <f t="shared" si="0"/>
        <v>7.5</v>
      </c>
    </row>
    <row r="18" spans="1:20" ht="12.75">
      <c r="A18" s="4" t="s">
        <v>57</v>
      </c>
      <c r="B18" s="22" t="s">
        <v>87</v>
      </c>
      <c r="C18" s="4" t="s">
        <v>34</v>
      </c>
      <c r="E18" s="3">
        <v>4.44</v>
      </c>
      <c r="F18" s="2">
        <v>10.2</v>
      </c>
      <c r="G18" s="6">
        <v>0.33</v>
      </c>
      <c r="H18" s="21">
        <v>75</v>
      </c>
      <c r="I18" s="1">
        <v>7</v>
      </c>
      <c r="J18" s="1" t="s">
        <v>67</v>
      </c>
      <c r="K18" s="7">
        <v>6</v>
      </c>
      <c r="L18" s="7">
        <v>9</v>
      </c>
      <c r="M18" s="7">
        <v>9</v>
      </c>
      <c r="N18" s="7">
        <v>4</v>
      </c>
      <c r="O18" s="7">
        <v>9</v>
      </c>
      <c r="P18" s="7">
        <v>9</v>
      </c>
      <c r="Q18" s="7"/>
      <c r="R18" s="7"/>
      <c r="S18" s="7"/>
      <c r="T18" s="19">
        <f t="shared" si="0"/>
        <v>7.666666666666667</v>
      </c>
    </row>
    <row r="19" spans="1:20" ht="12.75">
      <c r="A19" s="1" t="s">
        <v>65</v>
      </c>
      <c r="B19" s="1" t="s">
        <v>66</v>
      </c>
      <c r="C19" s="1" t="s">
        <v>34</v>
      </c>
      <c r="E19" s="3">
        <v>4.3</v>
      </c>
      <c r="F19" s="2">
        <v>11.3</v>
      </c>
      <c r="G19" s="6">
        <v>0.33</v>
      </c>
      <c r="H19" s="21">
        <v>35.95</v>
      </c>
      <c r="I19" s="1">
        <v>7</v>
      </c>
      <c r="J19" s="1" t="s">
        <v>67</v>
      </c>
      <c r="K19" s="7">
        <v>6</v>
      </c>
      <c r="L19" s="7">
        <v>8</v>
      </c>
      <c r="M19" s="7">
        <v>8</v>
      </c>
      <c r="N19" s="7">
        <v>7</v>
      </c>
      <c r="O19" s="7">
        <v>9</v>
      </c>
      <c r="P19" s="7">
        <v>8</v>
      </c>
      <c r="Q19" s="7"/>
      <c r="R19" s="7"/>
      <c r="S19" s="7"/>
      <c r="T19" s="19">
        <f t="shared" si="0"/>
        <v>7.666666666666667</v>
      </c>
    </row>
    <row r="20" spans="1:20" ht="12.75">
      <c r="A20" s="4" t="s">
        <v>57</v>
      </c>
      <c r="B20" s="4" t="s">
        <v>58</v>
      </c>
      <c r="C20" s="4" t="s">
        <v>34</v>
      </c>
      <c r="E20" s="3">
        <v>4.44</v>
      </c>
      <c r="F20" s="2">
        <v>10.2</v>
      </c>
      <c r="G20" s="6">
        <v>0.33</v>
      </c>
      <c r="H20" s="21">
        <v>129.95</v>
      </c>
      <c r="I20" s="1">
        <v>7</v>
      </c>
      <c r="J20" s="1" t="s">
        <v>67</v>
      </c>
      <c r="K20" s="7">
        <v>6</v>
      </c>
      <c r="L20" s="7">
        <v>8</v>
      </c>
      <c r="M20" s="7">
        <v>8</v>
      </c>
      <c r="N20" s="7">
        <v>7</v>
      </c>
      <c r="O20" s="7">
        <v>9</v>
      </c>
      <c r="P20" s="7">
        <v>8</v>
      </c>
      <c r="Q20" s="7"/>
      <c r="R20" s="7"/>
      <c r="S20" s="7"/>
      <c r="T20" s="19">
        <f t="shared" si="0"/>
        <v>7.666666666666667</v>
      </c>
    </row>
    <row r="21" spans="1:20" ht="12.75">
      <c r="A21" s="17" t="s">
        <v>25</v>
      </c>
      <c r="B21" s="4" t="s">
        <v>26</v>
      </c>
      <c r="C21" s="4" t="s">
        <v>24</v>
      </c>
      <c r="D21" s="4"/>
      <c r="E21" s="20">
        <v>3.95</v>
      </c>
      <c r="F21" s="2">
        <v>11.5</v>
      </c>
      <c r="G21" s="6">
        <v>0.65</v>
      </c>
      <c r="H21" s="21">
        <f>110.2*0.9</f>
        <v>99.18</v>
      </c>
      <c r="I21" s="5">
        <v>8</v>
      </c>
      <c r="J21" s="1" t="s">
        <v>105</v>
      </c>
      <c r="K21" s="7">
        <v>10</v>
      </c>
      <c r="L21" s="7">
        <v>9</v>
      </c>
      <c r="M21" s="7">
        <v>9</v>
      </c>
      <c r="N21" s="7">
        <v>8</v>
      </c>
      <c r="O21" s="7">
        <v>10</v>
      </c>
      <c r="P21" s="7">
        <v>10</v>
      </c>
      <c r="Q21" s="7"/>
      <c r="R21" s="7"/>
      <c r="S21" s="7"/>
      <c r="T21" s="19">
        <f t="shared" si="0"/>
        <v>9.333333333333334</v>
      </c>
    </row>
    <row r="22" spans="1:20" ht="12.75">
      <c r="A22" s="23" t="s">
        <v>88</v>
      </c>
      <c r="B22" s="22" t="s">
        <v>89</v>
      </c>
      <c r="C22" s="22" t="s">
        <v>108</v>
      </c>
      <c r="D22" s="4"/>
      <c r="E22" s="20">
        <v>3.81</v>
      </c>
      <c r="F22" s="2">
        <v>10.5</v>
      </c>
      <c r="G22" s="6">
        <v>0.33</v>
      </c>
      <c r="H22" s="21">
        <v>55</v>
      </c>
      <c r="I22" s="5"/>
      <c r="J22" s="1" t="s">
        <v>106</v>
      </c>
      <c r="K22" s="7">
        <v>9</v>
      </c>
      <c r="L22" s="7">
        <v>9</v>
      </c>
      <c r="M22" s="7">
        <v>9</v>
      </c>
      <c r="N22" s="7">
        <v>8</v>
      </c>
      <c r="O22" s="7">
        <v>10</v>
      </c>
      <c r="P22" s="7">
        <v>10</v>
      </c>
      <c r="Q22" s="7"/>
      <c r="R22" s="7"/>
      <c r="S22" s="7"/>
      <c r="T22" s="19">
        <f t="shared" si="0"/>
        <v>9.166666666666666</v>
      </c>
    </row>
    <row r="23" spans="1:20" ht="12.75">
      <c r="A23" s="24" t="s">
        <v>88</v>
      </c>
      <c r="B23" s="25" t="s">
        <v>90</v>
      </c>
      <c r="C23" s="25" t="s">
        <v>107</v>
      </c>
      <c r="D23" s="5"/>
      <c r="E23" s="3">
        <v>3.6</v>
      </c>
      <c r="F23" s="2">
        <v>9.5</v>
      </c>
      <c r="G23" s="6">
        <v>0.33</v>
      </c>
      <c r="H23" s="21">
        <v>95</v>
      </c>
      <c r="I23" s="5"/>
      <c r="J23" s="22" t="s">
        <v>106</v>
      </c>
      <c r="K23" s="7">
        <v>9</v>
      </c>
      <c r="L23" s="7">
        <v>7</v>
      </c>
      <c r="M23" s="7">
        <v>8</v>
      </c>
      <c r="N23" s="7">
        <v>7</v>
      </c>
      <c r="O23" s="7">
        <v>9</v>
      </c>
      <c r="P23" s="7">
        <v>7</v>
      </c>
      <c r="Q23" s="7"/>
      <c r="R23" s="7"/>
      <c r="S23" s="7"/>
      <c r="T23" s="19">
        <f t="shared" si="0"/>
        <v>7.833333333333333</v>
      </c>
    </row>
    <row r="24" spans="1:20" ht="12.75">
      <c r="A24" s="24" t="s">
        <v>91</v>
      </c>
      <c r="B24" s="25" t="s">
        <v>92</v>
      </c>
      <c r="C24" s="25" t="s">
        <v>94</v>
      </c>
      <c r="D24" s="5"/>
      <c r="E24" s="3"/>
      <c r="F24" s="2">
        <v>5.1</v>
      </c>
      <c r="G24" s="6">
        <v>0.5</v>
      </c>
      <c r="H24" s="21">
        <v>15</v>
      </c>
      <c r="I24" s="5"/>
      <c r="J24" s="22" t="s">
        <v>109</v>
      </c>
      <c r="K24" s="7">
        <v>4</v>
      </c>
      <c r="L24" s="7">
        <v>4</v>
      </c>
      <c r="M24" s="7">
        <v>4</v>
      </c>
      <c r="N24" s="7">
        <v>4</v>
      </c>
      <c r="O24" s="7">
        <v>7</v>
      </c>
      <c r="P24" s="7">
        <v>4</v>
      </c>
      <c r="Q24" s="7"/>
      <c r="R24" s="7"/>
      <c r="S24" s="7"/>
      <c r="T24" s="19">
        <f t="shared" si="0"/>
        <v>4.5</v>
      </c>
    </row>
    <row r="25" spans="1:20" ht="12.75">
      <c r="A25" s="24" t="s">
        <v>91</v>
      </c>
      <c r="B25" s="25" t="s">
        <v>93</v>
      </c>
      <c r="C25" s="25" t="s">
        <v>16</v>
      </c>
      <c r="D25" s="5"/>
      <c r="E25" s="3"/>
      <c r="F25" s="2">
        <v>8.2</v>
      </c>
      <c r="G25" s="6">
        <v>0.5</v>
      </c>
      <c r="H25" s="21">
        <v>15</v>
      </c>
      <c r="I25" s="5"/>
      <c r="J25" s="22" t="s">
        <v>109</v>
      </c>
      <c r="K25" s="7">
        <v>4</v>
      </c>
      <c r="L25" s="7">
        <v>5</v>
      </c>
      <c r="M25" s="7">
        <v>5</v>
      </c>
      <c r="N25" s="7">
        <v>5</v>
      </c>
      <c r="O25" s="7">
        <v>8</v>
      </c>
      <c r="P25" s="7">
        <v>3</v>
      </c>
      <c r="Q25" s="7"/>
      <c r="R25" s="7"/>
      <c r="S25" s="7"/>
      <c r="T25" s="19">
        <f t="shared" si="0"/>
        <v>5</v>
      </c>
    </row>
    <row r="26" spans="1:20" ht="12.75">
      <c r="A26" s="1" t="s">
        <v>28</v>
      </c>
      <c r="B26" s="1" t="s">
        <v>73</v>
      </c>
      <c r="C26" s="1" t="s">
        <v>16</v>
      </c>
      <c r="E26" s="3">
        <v>4.16</v>
      </c>
      <c r="F26" s="2">
        <v>9.5</v>
      </c>
      <c r="G26" s="6">
        <v>0.66</v>
      </c>
      <c r="H26" s="21">
        <v>80</v>
      </c>
      <c r="J26" s="1" t="s">
        <v>72</v>
      </c>
      <c r="K26" s="1">
        <v>9</v>
      </c>
      <c r="L26" s="1">
        <v>8</v>
      </c>
      <c r="M26" s="1">
        <v>8</v>
      </c>
      <c r="N26" s="1">
        <v>8</v>
      </c>
      <c r="O26" s="1">
        <v>10</v>
      </c>
      <c r="P26" s="1">
        <v>7</v>
      </c>
      <c r="Q26" s="7"/>
      <c r="R26" s="7"/>
      <c r="S26" s="7"/>
      <c r="T26" s="19">
        <f t="shared" si="0"/>
        <v>8.333333333333334</v>
      </c>
    </row>
    <row r="27" spans="1:20" ht="12.75">
      <c r="A27" s="1" t="s">
        <v>28</v>
      </c>
      <c r="B27" s="1" t="s">
        <v>29</v>
      </c>
      <c r="C27" s="1" t="s">
        <v>16</v>
      </c>
      <c r="E27" s="3">
        <v>4</v>
      </c>
      <c r="F27" s="2">
        <v>9.5</v>
      </c>
      <c r="G27" s="6">
        <v>0.65</v>
      </c>
      <c r="H27" s="21">
        <f>97.6*0.9</f>
        <v>87.84</v>
      </c>
      <c r="J27" s="1" t="s">
        <v>72</v>
      </c>
      <c r="K27" s="7">
        <v>10</v>
      </c>
      <c r="L27" s="7">
        <v>8</v>
      </c>
      <c r="M27" s="7">
        <v>10</v>
      </c>
      <c r="N27" s="7">
        <v>7</v>
      </c>
      <c r="O27" s="7">
        <v>10</v>
      </c>
      <c r="P27" s="7">
        <v>9</v>
      </c>
      <c r="Q27" s="7"/>
      <c r="R27" s="7"/>
      <c r="S27" s="7"/>
      <c r="T27" s="19">
        <f t="shared" si="0"/>
        <v>9</v>
      </c>
    </row>
    <row r="28" spans="1:20" ht="12.75">
      <c r="A28" s="1" t="s">
        <v>95</v>
      </c>
      <c r="B28" s="1" t="s">
        <v>96</v>
      </c>
      <c r="C28" s="1" t="s">
        <v>110</v>
      </c>
      <c r="E28" s="3">
        <v>3.76</v>
      </c>
      <c r="F28" s="2">
        <v>5.9</v>
      </c>
      <c r="G28" s="6">
        <v>0.65</v>
      </c>
      <c r="H28" s="21">
        <v>130</v>
      </c>
      <c r="J28" s="1" t="s">
        <v>111</v>
      </c>
      <c r="K28" s="7">
        <v>9</v>
      </c>
      <c r="L28" s="7">
        <v>8</v>
      </c>
      <c r="M28" s="7">
        <v>9</v>
      </c>
      <c r="N28" s="7">
        <v>9</v>
      </c>
      <c r="O28" s="7">
        <v>8</v>
      </c>
      <c r="P28" s="7">
        <v>10</v>
      </c>
      <c r="Q28" s="7"/>
      <c r="R28" s="7"/>
      <c r="S28" s="7"/>
      <c r="T28" s="19">
        <f t="shared" si="0"/>
        <v>8.833333333333334</v>
      </c>
    </row>
    <row r="29" spans="1:20" ht="12.75">
      <c r="A29" s="4" t="s">
        <v>38</v>
      </c>
      <c r="B29" s="4" t="s">
        <v>39</v>
      </c>
      <c r="C29" s="4" t="s">
        <v>45</v>
      </c>
      <c r="D29" s="4"/>
      <c r="E29" s="3">
        <v>3.86</v>
      </c>
      <c r="F29" s="2">
        <v>8.2</v>
      </c>
      <c r="G29" s="6">
        <v>0.75</v>
      </c>
      <c r="H29" s="21">
        <v>140</v>
      </c>
      <c r="J29" s="1" t="s">
        <v>60</v>
      </c>
      <c r="K29" s="7">
        <v>8</v>
      </c>
      <c r="L29" s="7">
        <v>9</v>
      </c>
      <c r="M29" s="7">
        <v>9</v>
      </c>
      <c r="N29" s="7"/>
      <c r="O29" s="7">
        <v>9</v>
      </c>
      <c r="P29" s="7">
        <v>8</v>
      </c>
      <c r="Q29" s="7"/>
      <c r="R29" s="7"/>
      <c r="S29" s="7"/>
      <c r="T29" s="19">
        <f t="shared" si="0"/>
        <v>8.6</v>
      </c>
    </row>
    <row r="30" spans="1:20" ht="12.75">
      <c r="A30" s="4" t="s">
        <v>42</v>
      </c>
      <c r="B30" s="4" t="s">
        <v>43</v>
      </c>
      <c r="C30" s="4" t="s">
        <v>45</v>
      </c>
      <c r="D30" s="4"/>
      <c r="E30" s="3">
        <v>3.45</v>
      </c>
      <c r="F30" s="2">
        <v>10</v>
      </c>
      <c r="G30" s="6">
        <v>0.75</v>
      </c>
      <c r="H30" s="21">
        <v>140</v>
      </c>
      <c r="J30" s="1" t="s">
        <v>60</v>
      </c>
      <c r="K30" s="7">
        <v>8</v>
      </c>
      <c r="L30" s="7">
        <v>9</v>
      </c>
      <c r="M30" s="7">
        <v>9</v>
      </c>
      <c r="N30" s="7"/>
      <c r="O30" s="7">
        <v>9</v>
      </c>
      <c r="P30" s="7">
        <v>7</v>
      </c>
      <c r="Q30" s="7"/>
      <c r="R30" s="7"/>
      <c r="S30" s="7"/>
      <c r="T30" s="19">
        <f t="shared" si="0"/>
        <v>8.4</v>
      </c>
    </row>
    <row r="31" spans="1:20" ht="12.75">
      <c r="A31" s="16" t="s">
        <v>14</v>
      </c>
      <c r="B31" s="5" t="s">
        <v>35</v>
      </c>
      <c r="C31" s="5" t="s">
        <v>16</v>
      </c>
      <c r="D31" s="18"/>
      <c r="E31" s="3">
        <v>3.9</v>
      </c>
      <c r="F31" s="2">
        <v>10.9</v>
      </c>
      <c r="G31" s="6">
        <v>0.5</v>
      </c>
      <c r="H31" s="21">
        <v>150</v>
      </c>
      <c r="I31" s="18"/>
      <c r="J31" s="1" t="s">
        <v>114</v>
      </c>
      <c r="K31" s="7">
        <v>9</v>
      </c>
      <c r="L31" s="7">
        <v>9</v>
      </c>
      <c r="M31" s="7">
        <v>10</v>
      </c>
      <c r="N31" s="7"/>
      <c r="O31" s="7">
        <v>10</v>
      </c>
      <c r="P31" s="7">
        <v>10</v>
      </c>
      <c r="Q31" s="7"/>
      <c r="R31" s="7"/>
      <c r="S31" s="7"/>
      <c r="T31" s="19">
        <f t="shared" si="0"/>
        <v>9.6</v>
      </c>
    </row>
    <row r="32" spans="1:20" ht="12.75">
      <c r="A32" s="24" t="s">
        <v>112</v>
      </c>
      <c r="B32" s="25" t="s">
        <v>97</v>
      </c>
      <c r="C32" s="25" t="s">
        <v>113</v>
      </c>
      <c r="D32" s="18"/>
      <c r="E32" s="3">
        <v>3.49</v>
      </c>
      <c r="F32" s="2">
        <v>12</v>
      </c>
      <c r="G32" s="6">
        <v>0.33</v>
      </c>
      <c r="H32" s="21">
        <v>65</v>
      </c>
      <c r="I32" s="18"/>
      <c r="J32" s="1" t="s">
        <v>114</v>
      </c>
      <c r="K32" s="7">
        <v>5</v>
      </c>
      <c r="L32" s="7">
        <v>5</v>
      </c>
      <c r="M32" s="7">
        <v>5</v>
      </c>
      <c r="N32" s="7"/>
      <c r="O32" s="7">
        <v>5</v>
      </c>
      <c r="P32" s="7">
        <v>3</v>
      </c>
      <c r="Q32" s="7"/>
      <c r="R32" s="7"/>
      <c r="S32" s="7"/>
      <c r="T32" s="19">
        <f t="shared" si="0"/>
        <v>4.6</v>
      </c>
    </row>
    <row r="33" spans="1:20" ht="12.75">
      <c r="A33" s="24" t="s">
        <v>14</v>
      </c>
      <c r="B33" s="25" t="s">
        <v>98</v>
      </c>
      <c r="C33" s="25" t="s">
        <v>16</v>
      </c>
      <c r="D33" s="18"/>
      <c r="E33" s="3">
        <v>4.01</v>
      </c>
      <c r="F33" s="2">
        <v>12.1</v>
      </c>
      <c r="G33" s="6">
        <v>0.33</v>
      </c>
      <c r="H33" s="21">
        <v>60</v>
      </c>
      <c r="I33" s="18"/>
      <c r="J33" s="1" t="s">
        <v>114</v>
      </c>
      <c r="K33" s="7">
        <v>10</v>
      </c>
      <c r="L33" s="7">
        <v>9</v>
      </c>
      <c r="M33" s="7">
        <v>8</v>
      </c>
      <c r="N33" s="7"/>
      <c r="O33" s="7">
        <v>9</v>
      </c>
      <c r="P33" s="7">
        <v>10</v>
      </c>
      <c r="Q33" s="7"/>
      <c r="R33" s="7"/>
      <c r="S33" s="7"/>
      <c r="T33" s="19">
        <f t="shared" si="0"/>
        <v>9.2</v>
      </c>
    </row>
    <row r="34" spans="1:20" ht="12.75">
      <c r="A34" s="4" t="s">
        <v>36</v>
      </c>
      <c r="B34" s="4" t="s">
        <v>37</v>
      </c>
      <c r="C34" s="4" t="s">
        <v>44</v>
      </c>
      <c r="D34" s="4"/>
      <c r="E34" s="3">
        <v>3.68</v>
      </c>
      <c r="F34" s="2">
        <v>12.5</v>
      </c>
      <c r="G34" s="6">
        <v>0.5</v>
      </c>
      <c r="H34" s="21">
        <v>64</v>
      </c>
      <c r="J34" s="1" t="s">
        <v>115</v>
      </c>
      <c r="K34" s="7">
        <v>6</v>
      </c>
      <c r="L34" s="7">
        <v>9</v>
      </c>
      <c r="M34" s="7">
        <v>9</v>
      </c>
      <c r="N34" s="7"/>
      <c r="O34" s="7">
        <v>9</v>
      </c>
      <c r="P34" s="7">
        <v>8</v>
      </c>
      <c r="Q34" s="7"/>
      <c r="R34" s="7"/>
      <c r="S34" s="7"/>
      <c r="T34" s="19">
        <f t="shared" si="0"/>
        <v>8.2</v>
      </c>
    </row>
    <row r="35" spans="1:20" ht="12.75">
      <c r="A35" s="1" t="s">
        <v>14</v>
      </c>
      <c r="B35" s="1" t="s">
        <v>99</v>
      </c>
      <c r="C35" s="1" t="s">
        <v>44</v>
      </c>
      <c r="H35" s="6">
        <v>79</v>
      </c>
      <c r="J35" s="1" t="s">
        <v>115</v>
      </c>
      <c r="K35" s="1">
        <v>6</v>
      </c>
      <c r="L35" s="1">
        <v>8</v>
      </c>
      <c r="M35" s="1">
        <v>8</v>
      </c>
      <c r="O35" s="1">
        <v>9</v>
      </c>
      <c r="P35" s="1">
        <v>8</v>
      </c>
      <c r="T35" s="19">
        <f t="shared" si="0"/>
        <v>7.8</v>
      </c>
    </row>
    <row r="36" spans="1:20" ht="12.75">
      <c r="A36" s="1" t="s">
        <v>100</v>
      </c>
      <c r="B36" s="1" t="s">
        <v>116</v>
      </c>
      <c r="C36" s="1" t="s">
        <v>64</v>
      </c>
      <c r="E36" s="8">
        <v>3.9</v>
      </c>
      <c r="F36" s="2">
        <v>11</v>
      </c>
      <c r="G36" s="6">
        <v>0.75</v>
      </c>
      <c r="H36" s="6">
        <v>130</v>
      </c>
      <c r="K36" s="1">
        <v>6</v>
      </c>
      <c r="L36" s="1">
        <v>9</v>
      </c>
      <c r="M36" s="1">
        <v>8</v>
      </c>
      <c r="O36" s="1">
        <v>9</v>
      </c>
      <c r="P36" s="1">
        <v>9</v>
      </c>
      <c r="T36" s="19">
        <f t="shared" si="0"/>
        <v>8.2</v>
      </c>
    </row>
    <row r="37" spans="1:20" ht="12.75">
      <c r="A37" s="4" t="s">
        <v>54</v>
      </c>
      <c r="B37" s="4" t="s">
        <v>53</v>
      </c>
      <c r="C37" s="4" t="s">
        <v>59</v>
      </c>
      <c r="E37" s="3">
        <v>3.41</v>
      </c>
      <c r="F37" s="2">
        <v>5</v>
      </c>
      <c r="G37" s="6">
        <v>0.33</v>
      </c>
      <c r="H37" s="21">
        <v>27.95</v>
      </c>
      <c r="J37" s="1" t="s">
        <v>117</v>
      </c>
      <c r="K37" s="7">
        <v>8</v>
      </c>
      <c r="L37" s="7">
        <v>5</v>
      </c>
      <c r="M37" s="7">
        <v>7</v>
      </c>
      <c r="N37" s="7"/>
      <c r="O37" s="7">
        <v>8</v>
      </c>
      <c r="P37" s="7">
        <v>4</v>
      </c>
      <c r="Q37" s="7"/>
      <c r="R37" s="7"/>
      <c r="S37" s="7"/>
      <c r="T37" s="19">
        <f t="shared" si="0"/>
        <v>6.4</v>
      </c>
    </row>
    <row r="38" spans="1:20" ht="12.75">
      <c r="A38" s="1" t="s">
        <v>74</v>
      </c>
      <c r="B38" s="1" t="s">
        <v>75</v>
      </c>
      <c r="C38" s="1" t="s">
        <v>56</v>
      </c>
      <c r="E38" s="3">
        <v>3.39</v>
      </c>
      <c r="F38" s="2">
        <v>5.3</v>
      </c>
      <c r="G38" s="6">
        <v>0.5</v>
      </c>
      <c r="H38" s="21">
        <v>45</v>
      </c>
      <c r="J38" s="1" t="s">
        <v>117</v>
      </c>
      <c r="K38" s="1">
        <v>6</v>
      </c>
      <c r="L38" s="1">
        <v>7</v>
      </c>
      <c r="M38" s="1">
        <v>7</v>
      </c>
      <c r="O38" s="1">
        <v>7</v>
      </c>
      <c r="P38" s="1">
        <v>7</v>
      </c>
      <c r="Q38" s="7"/>
      <c r="R38" s="7"/>
      <c r="S38" s="7"/>
      <c r="T38" s="19">
        <f t="shared" si="0"/>
        <v>6.8</v>
      </c>
    </row>
    <row r="39" spans="1:19" ht="12.75">
      <c r="A39" s="17"/>
      <c r="B39" s="4"/>
      <c r="C39" s="4"/>
      <c r="D39" s="4"/>
      <c r="E39" s="3"/>
      <c r="H39" s="21"/>
      <c r="I39" s="5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7"/>
      <c r="B40" s="4"/>
      <c r="C40" s="4"/>
      <c r="D40" s="4"/>
      <c r="E40" s="3"/>
      <c r="H40" s="21"/>
      <c r="I40" s="5"/>
      <c r="K40" s="3"/>
      <c r="L40" s="3"/>
      <c r="M40" s="3"/>
      <c r="N40" s="3"/>
      <c r="O40" s="3"/>
      <c r="P40" s="3"/>
      <c r="Q40" s="3"/>
      <c r="R40" s="3"/>
      <c r="S40" s="3"/>
    </row>
    <row r="41" spans="1:20" ht="12.75">
      <c r="A41" s="1" t="s">
        <v>4</v>
      </c>
      <c r="B41" s="1">
        <f>SUBTOTAL(3,B4:B40)</f>
        <v>35</v>
      </c>
      <c r="E41" s="3">
        <f>SUBTOTAL(1,E4:E40)</f>
        <v>3.6603125000000003</v>
      </c>
      <c r="F41" s="8">
        <f>SUBTOTAL(1,F4:F40)</f>
        <v>9.06764705882353</v>
      </c>
      <c r="G41" s="1">
        <f>SUBTOTAL(9,G4:G40)</f>
        <v>17.115000000000002</v>
      </c>
      <c r="H41" s="21"/>
      <c r="J41" s="18"/>
      <c r="K41" s="19">
        <f aca="true" t="shared" si="1" ref="K41:T41">AVERAGE(K15:K40)</f>
        <v>7.375</v>
      </c>
      <c r="L41" s="19">
        <f t="shared" si="1"/>
        <v>7.5</v>
      </c>
      <c r="M41" s="19">
        <f t="shared" si="1"/>
        <v>7.916666666666667</v>
      </c>
      <c r="N41" s="19">
        <f t="shared" si="1"/>
        <v>6.928571428571429</v>
      </c>
      <c r="O41" s="19">
        <f t="shared" si="1"/>
        <v>8.583333333333334</v>
      </c>
      <c r="P41" s="19">
        <f t="shared" si="1"/>
        <v>7.666666666666667</v>
      </c>
      <c r="Q41" s="19" t="e">
        <f t="shared" si="1"/>
        <v>#DIV/0!</v>
      </c>
      <c r="R41" s="19" t="e">
        <f t="shared" si="1"/>
        <v>#DIV/0!</v>
      </c>
      <c r="S41" s="19" t="e">
        <f t="shared" si="1"/>
        <v>#DIV/0!</v>
      </c>
      <c r="T41" s="19">
        <f t="shared" si="1"/>
        <v>7.720833333333332</v>
      </c>
    </row>
    <row r="42" spans="5:6" ht="12.75">
      <c r="E42" s="8" t="s">
        <v>18</v>
      </c>
      <c r="F42" s="8">
        <f>SUBTOTAL(4,F15:F40)</f>
        <v>26.1</v>
      </c>
    </row>
    <row r="43" spans="5:10" ht="12.75">
      <c r="E43" s="8" t="s">
        <v>19</v>
      </c>
      <c r="F43" s="8">
        <f>SUBTOTAL(5,F15:F40)</f>
        <v>5</v>
      </c>
      <c r="J43" s="1" t="s">
        <v>6</v>
      </c>
    </row>
    <row r="44" ht="12.75">
      <c r="F44" s="8"/>
    </row>
  </sheetData>
  <sheetProtection/>
  <autoFilter ref="A3:S39"/>
  <mergeCells count="2">
    <mergeCell ref="F1:G1"/>
    <mergeCell ref="A1:B1"/>
  </mergeCells>
  <printOptions/>
  <pageMargins left="0.75" right="0.75" top="1" bottom="1" header="0.5" footer="0.5"/>
  <pageSetup fitToWidth="2" fitToHeight="1" horizontalDpi="600" verticalDpi="600" orientation="portrait" paperSize="8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D8:D11"/>
  <sheetViews>
    <sheetView zoomScalePageLayoutView="0" workbookViewId="0" topLeftCell="A1">
      <selection activeCell="D9" sqref="D9"/>
    </sheetView>
  </sheetViews>
  <sheetFormatPr defaultColWidth="8.8515625" defaultRowHeight="12.75"/>
  <sheetData>
    <row r="8" ht="12.75">
      <c r="D8">
        <v>18938</v>
      </c>
    </row>
    <row r="9" ht="12.75">
      <c r="D9">
        <v>13334</v>
      </c>
    </row>
    <row r="10" ht="12.75">
      <c r="D10">
        <v>2802</v>
      </c>
    </row>
    <row r="11" ht="12.75">
      <c r="D11">
        <f>D8-D9-D10</f>
        <v>2802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Jesper Hammerstrøm</cp:lastModifiedBy>
  <cp:lastPrinted>2011-02-09T11:50:23Z</cp:lastPrinted>
  <dcterms:created xsi:type="dcterms:W3CDTF">2005-11-27T16:33:53Z</dcterms:created>
  <dcterms:modified xsi:type="dcterms:W3CDTF">2015-02-11T07:14:35Z</dcterms:modified>
  <cp:category/>
  <cp:version/>
  <cp:contentType/>
  <cp:contentStatus/>
</cp:coreProperties>
</file>