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Privat\Øl\Ulkløbben\Smagte øl\"/>
    </mc:Choice>
  </mc:AlternateContent>
  <xr:revisionPtr revIDLastSave="0" documentId="14_{9C9E228C-F788-4120-B389-CE93833DBA3F}" xr6:coauthVersionLast="36" xr6:coauthVersionMax="36" xr10:uidLastSave="{00000000-0000-0000-0000-000000000000}"/>
  <bookViews>
    <workbookView xWindow="480" yWindow="105" windowWidth="22095" windowHeight="9525" xr2:uid="{00000000-000D-0000-FFFF-FFFF00000000}"/>
  </bookViews>
  <sheets>
    <sheet name="Smagt" sheetId="4" r:id="rId1"/>
  </sheets>
  <definedNames>
    <definedName name="_xlnm._FilterDatabase" localSheetId="0" hidden="1">Smagt!$A$1:$L$19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5" i="4" l="1"/>
  <c r="Q37" i="4" s="1"/>
  <c r="O35" i="4"/>
  <c r="O37" i="4" s="1"/>
  <c r="Q32" i="4"/>
  <c r="O32" i="4"/>
  <c r="S32" i="4"/>
  <c r="N32" i="4"/>
  <c r="P32" i="4"/>
  <c r="R32" i="4"/>
  <c r="J32" i="4"/>
  <c r="F32" i="4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H30" i="4"/>
  <c r="I22" i="4"/>
  <c r="I21" i="4"/>
  <c r="I20" i="4"/>
  <c r="J3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K32" i="4" l="1"/>
  <c r="I30" i="4"/>
  <c r="I32" i="4" s="1"/>
  <c r="K30" i="4"/>
</calcChain>
</file>

<file path=xl/sharedStrings.xml><?xml version="1.0" encoding="utf-8"?>
<sst xmlns="http://schemas.openxmlformats.org/spreadsheetml/2006/main" count="102" uniqueCount="86">
  <si>
    <t>cl</t>
  </si>
  <si>
    <t>antal</t>
  </si>
  <si>
    <t>Type</t>
  </si>
  <si>
    <t>Bryggeri</t>
  </si>
  <si>
    <t>Navn</t>
  </si>
  <si>
    <t>Imperial Stout</t>
  </si>
  <si>
    <t>Ratebeer</t>
  </si>
  <si>
    <t>ABV</t>
  </si>
  <si>
    <t>Barley Wine</t>
  </si>
  <si>
    <t>Warpigs</t>
  </si>
  <si>
    <t>Liter</t>
  </si>
  <si>
    <t>Mikkeller</t>
  </si>
  <si>
    <t>FiftyFifty</t>
  </si>
  <si>
    <t>SUM</t>
  </si>
  <si>
    <t>Gennemsnit</t>
  </si>
  <si>
    <t>Nr.</t>
  </si>
  <si>
    <t>Penylan</t>
  </si>
  <si>
    <t>Deschutes</t>
  </si>
  <si>
    <t>Årgang</t>
  </si>
  <si>
    <t>The Abyss</t>
  </si>
  <si>
    <t>People Like Us</t>
  </si>
  <si>
    <t>Pris pr stk.</t>
  </si>
  <si>
    <t>Pris i alt</t>
  </si>
  <si>
    <t>1892 MI</t>
  </si>
  <si>
    <t>Lambic - Fruited</t>
  </si>
  <si>
    <t>Polly 2</t>
  </si>
  <si>
    <t xml:space="preserve">Lambic - Unblended </t>
  </si>
  <si>
    <t>Goose Island</t>
  </si>
  <si>
    <t>Bourbon County Stout</t>
  </si>
  <si>
    <t>Bourbon County Stout - Bramble Rye Barrel</t>
  </si>
  <si>
    <t>Imperial Stout - Flavored</t>
  </si>
  <si>
    <t>Bourbon County Stout - Midnight Orange</t>
  </si>
  <si>
    <t>Cantillon</t>
  </si>
  <si>
    <t>Fou Foune</t>
  </si>
  <si>
    <t>Sour / Wild</t>
  </si>
  <si>
    <t>Struise</t>
  </si>
  <si>
    <t>Sour Flemish Ale</t>
  </si>
  <si>
    <t>Dark Horse Reserva</t>
  </si>
  <si>
    <t>Tripel</t>
  </si>
  <si>
    <t>100 / 99</t>
  </si>
  <si>
    <t>Imperial Stout - Flavored / Pastry</t>
  </si>
  <si>
    <t>Sky Burial Bourbon Barrel Aged 24 Months</t>
  </si>
  <si>
    <t>The Mistress Bourbon 2015</t>
  </si>
  <si>
    <t>Porter - Baltic</t>
  </si>
  <si>
    <t>Quadrupel / Abt</t>
  </si>
  <si>
    <t>Extra Gammel Øl</t>
  </si>
  <si>
    <t>Strong Ale</t>
  </si>
  <si>
    <t>Søkildegaard</t>
  </si>
  <si>
    <t>Papsø 15k Belgisk Quadrupel</t>
  </si>
  <si>
    <t>The Bruery</t>
  </si>
  <si>
    <t>Poterie 2016</t>
  </si>
  <si>
    <t>100 / 100</t>
  </si>
  <si>
    <t>99 / 97</t>
  </si>
  <si>
    <t>100 / 97</t>
  </si>
  <si>
    <t>100 / 95</t>
  </si>
  <si>
    <t>100 / 93</t>
  </si>
  <si>
    <t>99 / 90</t>
  </si>
  <si>
    <t>73 / 19</t>
  </si>
  <si>
    <t>94 / 79</t>
  </si>
  <si>
    <t>97 / 90</t>
  </si>
  <si>
    <t>79 / 43</t>
  </si>
  <si>
    <t>-</t>
  </si>
  <si>
    <t>Närke</t>
  </si>
  <si>
    <t>Kaggen High Coast Stormaktsporter</t>
  </si>
  <si>
    <t>99 / 96</t>
  </si>
  <si>
    <t>Black Damnation II - Mocha Bomb</t>
  </si>
  <si>
    <t>Black Damnation IX - Beggars' Art</t>
  </si>
  <si>
    <t>97 / 83</t>
  </si>
  <si>
    <t>Imperial Eclipse Stout - Old Trestle Barrel</t>
  </si>
  <si>
    <t>95 / 68</t>
  </si>
  <si>
    <t>Spybrew</t>
  </si>
  <si>
    <t>Papa V3</t>
  </si>
  <si>
    <t>Scotch Ale / Wee Heavy</t>
  </si>
  <si>
    <t>Lupulus</t>
  </si>
  <si>
    <t>Blonde</t>
  </si>
  <si>
    <t>Mikkeller San Diego</t>
  </si>
  <si>
    <t>Blackest Bourbon Aged Stout</t>
  </si>
  <si>
    <t>Unpuzzled Infinity</t>
  </si>
  <si>
    <t>IPA</t>
  </si>
  <si>
    <t>Morten</t>
  </si>
  <si>
    <t>Sonni</t>
  </si>
  <si>
    <t>Michael</t>
  </si>
  <si>
    <t>Frank</t>
  </si>
  <si>
    <t>Jesper</t>
  </si>
  <si>
    <t>Ole</t>
  </si>
  <si>
    <t>Henrik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</si>
</sst>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.&quot;\ #,##0.00"/>
    <numFmt numFmtId="165" formatCode="0.0"/>
  </numFmts>
  <fonts count="2" x14ac:knownFonts="1"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DAD4-5A48-4BEB-8305-B468D96B50A6}">
  <dimension ref="A1:U37"/>
  <sheetViews>
    <sheetView tabSelected="1" topLeftCell="D1" workbookViewId="0">
      <selection activeCell="D2" sqref="D2"/>
    </sheetView>
  </sheetViews>
  <sheetFormatPr defaultColWidth="8.75" defaultRowHeight="11.25" x14ac:dyDescent="0.15"/>
  <cols>
    <col min="1" max="1" width="4.25" style="4" customWidth="1"/>
    <col min="2" max="2" width="20.5" style="4" bestFit="1" customWidth="1"/>
    <col min="3" max="3" width="38" style="4" customWidth="1"/>
    <col min="4" max="4" width="7.75" style="4" bestFit="1" customWidth="1"/>
    <col min="5" max="5" width="29" style="4" bestFit="1" customWidth="1"/>
    <col min="6" max="6" width="6.5" style="5" customWidth="1"/>
    <col min="7" max="7" width="5.5" style="4" bestFit="1" customWidth="1"/>
    <col min="8" max="8" width="7.125" style="4" customWidth="1"/>
    <col min="9" max="9" width="7.25" style="4" customWidth="1"/>
    <col min="10" max="10" width="11.125" style="6" bestFit="1" customWidth="1"/>
    <col min="11" max="11" width="11.125" style="6" customWidth="1"/>
    <col min="12" max="12" width="13.625" style="4" customWidth="1"/>
    <col min="13" max="19" width="8.75" style="4"/>
    <col min="22" max="16384" width="8.75" style="4"/>
  </cols>
  <sheetData>
    <row r="1" spans="1:19" x14ac:dyDescent="0.15">
      <c r="A1" s="1" t="s">
        <v>15</v>
      </c>
      <c r="B1" s="1" t="s">
        <v>3</v>
      </c>
      <c r="C1" s="1" t="s">
        <v>4</v>
      </c>
      <c r="D1" s="1" t="s">
        <v>18</v>
      </c>
      <c r="E1" s="1" t="s">
        <v>2</v>
      </c>
      <c r="F1" s="2" t="s">
        <v>7</v>
      </c>
      <c r="G1" s="1" t="s">
        <v>0</v>
      </c>
      <c r="H1" s="1" t="s">
        <v>1</v>
      </c>
      <c r="I1" s="1" t="s">
        <v>10</v>
      </c>
      <c r="J1" s="3" t="s">
        <v>21</v>
      </c>
      <c r="K1" s="3" t="s">
        <v>22</v>
      </c>
      <c r="L1" s="1" t="s">
        <v>6</v>
      </c>
      <c r="M1" s="4" t="s">
        <v>85</v>
      </c>
      <c r="N1" s="4" t="s">
        <v>81</v>
      </c>
      <c r="O1" s="4" t="s">
        <v>83</v>
      </c>
      <c r="P1" s="4" t="s">
        <v>80</v>
      </c>
      <c r="Q1" s="4" t="s">
        <v>84</v>
      </c>
      <c r="R1" s="4" t="s">
        <v>79</v>
      </c>
      <c r="S1" s="4" t="s">
        <v>82</v>
      </c>
    </row>
    <row r="2" spans="1:19" x14ac:dyDescent="0.15">
      <c r="B2" s="4" t="s">
        <v>32</v>
      </c>
      <c r="C2" s="4" t="s">
        <v>33</v>
      </c>
      <c r="E2" s="4" t="s">
        <v>24</v>
      </c>
      <c r="F2" s="5">
        <v>5.5</v>
      </c>
      <c r="G2" s="4">
        <v>75</v>
      </c>
      <c r="H2" s="4">
        <v>1</v>
      </c>
      <c r="I2" s="4">
        <f t="shared" ref="I2:I22" si="0">G2*H2/100</f>
        <v>0.75</v>
      </c>
      <c r="J2" s="6">
        <v>250</v>
      </c>
      <c r="K2" s="6">
        <f t="shared" ref="K2:K22" si="1">H2*J2</f>
        <v>250</v>
      </c>
      <c r="L2" s="4" t="s">
        <v>53</v>
      </c>
      <c r="N2" s="4">
        <v>10</v>
      </c>
      <c r="O2" s="4">
        <v>10</v>
      </c>
      <c r="P2" s="4">
        <v>10</v>
      </c>
      <c r="Q2" s="4">
        <v>10</v>
      </c>
      <c r="R2" s="4">
        <v>10</v>
      </c>
      <c r="S2" s="4">
        <v>10</v>
      </c>
    </row>
    <row r="3" spans="1:19" x14ac:dyDescent="0.15">
      <c r="B3" s="4" t="s">
        <v>17</v>
      </c>
      <c r="C3" s="4" t="s">
        <v>19</v>
      </c>
      <c r="D3" s="4">
        <v>2016</v>
      </c>
      <c r="E3" s="4" t="s">
        <v>5</v>
      </c>
      <c r="F3" s="5">
        <v>11</v>
      </c>
      <c r="G3" s="4">
        <v>66</v>
      </c>
      <c r="H3" s="4">
        <v>1</v>
      </c>
      <c r="I3" s="4">
        <f t="shared" si="0"/>
        <v>0.66</v>
      </c>
      <c r="J3" s="6">
        <v>150</v>
      </c>
      <c r="K3" s="6">
        <f t="shared" si="1"/>
        <v>150</v>
      </c>
      <c r="L3" s="4" t="s">
        <v>39</v>
      </c>
      <c r="N3" s="4">
        <v>9</v>
      </c>
      <c r="O3" s="4">
        <v>10</v>
      </c>
      <c r="Q3" s="4">
        <v>10</v>
      </c>
      <c r="R3" s="4">
        <v>9</v>
      </c>
      <c r="S3" s="4">
        <v>9</v>
      </c>
    </row>
    <row r="4" spans="1:19" x14ac:dyDescent="0.15">
      <c r="B4" s="4" t="s">
        <v>12</v>
      </c>
      <c r="C4" s="4" t="s">
        <v>68</v>
      </c>
      <c r="D4" s="4">
        <v>2019</v>
      </c>
      <c r="E4" s="4" t="s">
        <v>5</v>
      </c>
      <c r="F4" s="5">
        <v>13.4</v>
      </c>
      <c r="G4" s="4">
        <v>50</v>
      </c>
      <c r="H4" s="4">
        <v>1</v>
      </c>
      <c r="I4" s="4">
        <f t="shared" si="0"/>
        <v>0.5</v>
      </c>
      <c r="J4" s="6">
        <v>225</v>
      </c>
      <c r="K4" s="6">
        <f t="shared" si="1"/>
        <v>225</v>
      </c>
      <c r="L4" s="4" t="s">
        <v>69</v>
      </c>
      <c r="N4" s="4">
        <v>10</v>
      </c>
      <c r="O4" s="4">
        <v>9</v>
      </c>
      <c r="P4" s="4">
        <v>9</v>
      </c>
      <c r="Q4" s="4">
        <v>10</v>
      </c>
      <c r="R4" s="4">
        <v>9</v>
      </c>
      <c r="S4" s="4">
        <v>10</v>
      </c>
    </row>
    <row r="5" spans="1:19" x14ac:dyDescent="0.15">
      <c r="B5" s="4" t="s">
        <v>27</v>
      </c>
      <c r="C5" s="4" t="s">
        <v>28</v>
      </c>
      <c r="D5" s="4">
        <v>2017</v>
      </c>
      <c r="E5" s="4" t="s">
        <v>5</v>
      </c>
      <c r="F5" s="5">
        <v>14.7</v>
      </c>
      <c r="G5" s="4">
        <v>50</v>
      </c>
      <c r="H5" s="4">
        <v>1</v>
      </c>
      <c r="I5" s="4">
        <f t="shared" si="0"/>
        <v>0.5</v>
      </c>
      <c r="J5" s="6">
        <v>75</v>
      </c>
      <c r="K5" s="6">
        <f t="shared" si="1"/>
        <v>75</v>
      </c>
      <c r="L5" s="4" t="s">
        <v>51</v>
      </c>
      <c r="N5" s="4">
        <v>7</v>
      </c>
      <c r="O5" s="4">
        <v>9</v>
      </c>
      <c r="P5" s="4">
        <v>8</v>
      </c>
      <c r="Q5" s="4">
        <v>10</v>
      </c>
      <c r="R5" s="4">
        <v>10</v>
      </c>
      <c r="S5" s="4">
        <v>9</v>
      </c>
    </row>
    <row r="6" spans="1:19" x14ac:dyDescent="0.15">
      <c r="B6" s="4" t="s">
        <v>27</v>
      </c>
      <c r="C6" s="4" t="s">
        <v>29</v>
      </c>
      <c r="D6" s="4">
        <v>2018</v>
      </c>
      <c r="E6" s="4" t="s">
        <v>30</v>
      </c>
      <c r="F6" s="5">
        <v>12.7</v>
      </c>
      <c r="G6" s="4">
        <v>50</v>
      </c>
      <c r="H6" s="4">
        <v>1</v>
      </c>
      <c r="I6" s="4">
        <f t="shared" si="0"/>
        <v>0.5</v>
      </c>
      <c r="J6" s="6">
        <v>100</v>
      </c>
      <c r="K6" s="6">
        <f t="shared" si="1"/>
        <v>100</v>
      </c>
      <c r="L6" s="4" t="s">
        <v>55</v>
      </c>
      <c r="N6" s="4">
        <v>6</v>
      </c>
      <c r="O6" s="4">
        <v>8</v>
      </c>
      <c r="P6" s="4">
        <v>7</v>
      </c>
      <c r="Q6" s="4">
        <v>10</v>
      </c>
      <c r="R6" s="4">
        <v>8</v>
      </c>
      <c r="S6" s="4">
        <v>7</v>
      </c>
    </row>
    <row r="7" spans="1:19" x14ac:dyDescent="0.15">
      <c r="B7" s="4" t="s">
        <v>27</v>
      </c>
      <c r="C7" s="4" t="s">
        <v>31</v>
      </c>
      <c r="D7" s="4">
        <v>2018</v>
      </c>
      <c r="E7" s="4" t="s">
        <v>30</v>
      </c>
      <c r="F7" s="5">
        <v>15.2</v>
      </c>
      <c r="G7" s="4">
        <v>50</v>
      </c>
      <c r="H7" s="4">
        <v>1</v>
      </c>
      <c r="I7" s="4">
        <f t="shared" si="0"/>
        <v>0.5</v>
      </c>
      <c r="J7" s="6">
        <v>100</v>
      </c>
      <c r="K7" s="6">
        <f t="shared" si="1"/>
        <v>100</v>
      </c>
      <c r="L7" s="4" t="s">
        <v>56</v>
      </c>
      <c r="N7" s="4">
        <v>8</v>
      </c>
      <c r="O7" s="4">
        <v>9</v>
      </c>
      <c r="P7" s="4">
        <v>9</v>
      </c>
      <c r="Q7" s="4">
        <v>10</v>
      </c>
      <c r="R7" s="4">
        <v>10</v>
      </c>
      <c r="S7" s="4">
        <v>10</v>
      </c>
    </row>
    <row r="8" spans="1:19" x14ac:dyDescent="0.15">
      <c r="B8" s="4" t="s">
        <v>11</v>
      </c>
      <c r="C8" s="4" t="s">
        <v>76</v>
      </c>
      <c r="D8" s="4">
        <v>2015</v>
      </c>
      <c r="E8" s="4" t="s">
        <v>5</v>
      </c>
      <c r="F8" s="5">
        <v>17.100000000000001</v>
      </c>
      <c r="G8" s="4">
        <v>33</v>
      </c>
      <c r="H8" s="4">
        <v>1</v>
      </c>
      <c r="I8" s="4">
        <f t="shared" si="0"/>
        <v>0.33</v>
      </c>
      <c r="J8" s="6">
        <v>200</v>
      </c>
      <c r="K8" s="6">
        <f t="shared" si="1"/>
        <v>200</v>
      </c>
      <c r="L8" s="4" t="s">
        <v>57</v>
      </c>
      <c r="N8" s="4">
        <v>9</v>
      </c>
      <c r="O8" s="4">
        <v>10</v>
      </c>
      <c r="Q8" s="4">
        <v>10</v>
      </c>
      <c r="R8" s="4">
        <v>9</v>
      </c>
    </row>
    <row r="9" spans="1:19" x14ac:dyDescent="0.15">
      <c r="B9" s="4" t="s">
        <v>11</v>
      </c>
      <c r="C9" s="4" t="s">
        <v>25</v>
      </c>
      <c r="D9" s="4">
        <v>2017</v>
      </c>
      <c r="E9" s="4" t="s">
        <v>26</v>
      </c>
      <c r="F9" s="5">
        <v>6.2</v>
      </c>
      <c r="G9" s="4">
        <v>75</v>
      </c>
      <c r="H9" s="4">
        <v>1</v>
      </c>
      <c r="I9" s="4">
        <f t="shared" si="0"/>
        <v>0.75</v>
      </c>
      <c r="J9" s="6">
        <v>200</v>
      </c>
      <c r="K9" s="6">
        <f t="shared" si="1"/>
        <v>200</v>
      </c>
      <c r="L9" s="4" t="s">
        <v>58</v>
      </c>
      <c r="N9" s="4">
        <v>9</v>
      </c>
      <c r="O9" s="4">
        <v>10</v>
      </c>
      <c r="Q9" s="4">
        <v>9</v>
      </c>
      <c r="R9" s="4">
        <v>10</v>
      </c>
      <c r="S9" s="4">
        <v>10</v>
      </c>
    </row>
    <row r="10" spans="1:19" x14ac:dyDescent="0.15">
      <c r="B10" s="4" t="s">
        <v>75</v>
      </c>
      <c r="C10" s="4" t="s">
        <v>23</v>
      </c>
      <c r="E10" s="4" t="s">
        <v>34</v>
      </c>
      <c r="F10" s="5">
        <v>8</v>
      </c>
      <c r="G10" s="4">
        <v>45</v>
      </c>
      <c r="H10" s="4">
        <v>1</v>
      </c>
      <c r="I10" s="4">
        <f t="shared" si="0"/>
        <v>0.45</v>
      </c>
      <c r="J10" s="6">
        <v>160</v>
      </c>
      <c r="K10" s="6">
        <f t="shared" si="1"/>
        <v>160</v>
      </c>
      <c r="L10" s="4" t="s">
        <v>61</v>
      </c>
      <c r="N10" s="4">
        <v>8</v>
      </c>
      <c r="O10" s="4">
        <v>9</v>
      </c>
      <c r="P10" s="4">
        <v>8</v>
      </c>
      <c r="Q10" s="4">
        <v>9</v>
      </c>
      <c r="R10" s="4">
        <v>9</v>
      </c>
      <c r="S10" s="4">
        <v>7</v>
      </c>
    </row>
    <row r="11" spans="1:19" x14ac:dyDescent="0.15">
      <c r="B11" s="4" t="s">
        <v>75</v>
      </c>
      <c r="C11" s="4" t="s">
        <v>45</v>
      </c>
      <c r="E11" s="4" t="s">
        <v>46</v>
      </c>
      <c r="F11" s="5">
        <v>14.5</v>
      </c>
      <c r="G11" s="4">
        <v>50</v>
      </c>
      <c r="H11" s="4">
        <v>1</v>
      </c>
      <c r="I11" s="4">
        <f t="shared" si="0"/>
        <v>0.5</v>
      </c>
      <c r="J11" s="6">
        <v>240</v>
      </c>
      <c r="K11" s="6">
        <f t="shared" si="1"/>
        <v>240</v>
      </c>
      <c r="L11" s="4" t="s">
        <v>61</v>
      </c>
      <c r="N11" s="4">
        <v>8</v>
      </c>
      <c r="O11" s="4">
        <v>10</v>
      </c>
      <c r="P11" s="4">
        <v>8</v>
      </c>
      <c r="Q11" s="4">
        <v>9</v>
      </c>
      <c r="R11" s="4">
        <v>9</v>
      </c>
      <c r="S11" s="4">
        <v>8</v>
      </c>
    </row>
    <row r="12" spans="1:19" x14ac:dyDescent="0.15">
      <c r="B12" s="4" t="s">
        <v>62</v>
      </c>
      <c r="C12" s="4" t="s">
        <v>63</v>
      </c>
      <c r="D12" s="4">
        <v>2019</v>
      </c>
      <c r="E12" s="4" t="s">
        <v>5</v>
      </c>
      <c r="F12" s="5">
        <v>12</v>
      </c>
      <c r="G12" s="4">
        <v>25</v>
      </c>
      <c r="H12" s="4">
        <v>2</v>
      </c>
      <c r="I12" s="4">
        <f t="shared" si="0"/>
        <v>0.5</v>
      </c>
      <c r="J12" s="6">
        <v>140</v>
      </c>
      <c r="K12" s="6">
        <f t="shared" si="1"/>
        <v>280</v>
      </c>
      <c r="L12" s="4" t="s">
        <v>64</v>
      </c>
      <c r="N12" s="4">
        <v>10</v>
      </c>
      <c r="O12" s="4">
        <v>10</v>
      </c>
      <c r="P12" s="4">
        <v>9</v>
      </c>
      <c r="Q12" s="4">
        <v>9</v>
      </c>
      <c r="R12" s="4">
        <v>10</v>
      </c>
      <c r="S12" s="4">
        <v>10</v>
      </c>
    </row>
    <row r="13" spans="1:19" x14ac:dyDescent="0.15">
      <c r="B13" s="4" t="s">
        <v>16</v>
      </c>
      <c r="C13" s="4" t="s">
        <v>42</v>
      </c>
      <c r="D13" s="4">
        <v>2015</v>
      </c>
      <c r="E13" s="4" t="s">
        <v>43</v>
      </c>
      <c r="F13" s="5">
        <v>13</v>
      </c>
      <c r="G13" s="4">
        <v>75</v>
      </c>
      <c r="H13" s="4">
        <v>1</v>
      </c>
      <c r="I13" s="4">
        <f t="shared" si="0"/>
        <v>0.75</v>
      </c>
      <c r="J13" s="6">
        <v>200</v>
      </c>
      <c r="K13" s="6">
        <f t="shared" si="1"/>
        <v>200</v>
      </c>
      <c r="L13" s="4" t="s">
        <v>59</v>
      </c>
      <c r="N13" s="4">
        <v>7</v>
      </c>
      <c r="O13" s="4">
        <v>8</v>
      </c>
      <c r="Q13" s="4">
        <v>10</v>
      </c>
      <c r="R13" s="4">
        <v>8</v>
      </c>
      <c r="S13" s="4">
        <v>7</v>
      </c>
    </row>
    <row r="14" spans="1:19" x14ac:dyDescent="0.15">
      <c r="B14" s="4" t="s">
        <v>35</v>
      </c>
      <c r="C14" s="4" t="s">
        <v>65</v>
      </c>
      <c r="E14" s="4" t="s">
        <v>40</v>
      </c>
      <c r="F14" s="5">
        <v>12</v>
      </c>
      <c r="G14" s="4">
        <v>33</v>
      </c>
      <c r="H14" s="4">
        <v>1</v>
      </c>
      <c r="I14" s="4">
        <f t="shared" si="0"/>
        <v>0.33</v>
      </c>
      <c r="J14" s="6">
        <v>68</v>
      </c>
      <c r="K14" s="6">
        <f t="shared" si="1"/>
        <v>68</v>
      </c>
      <c r="L14" s="4" t="s">
        <v>54</v>
      </c>
      <c r="N14" s="4">
        <v>7</v>
      </c>
      <c r="O14" s="4">
        <v>8</v>
      </c>
      <c r="P14" s="4">
        <v>6</v>
      </c>
      <c r="Q14" s="4">
        <v>7</v>
      </c>
      <c r="R14" s="4">
        <v>7</v>
      </c>
      <c r="S14" s="4">
        <v>7</v>
      </c>
    </row>
    <row r="15" spans="1:19" x14ac:dyDescent="0.15">
      <c r="B15" s="4" t="s">
        <v>35</v>
      </c>
      <c r="C15" s="4" t="s">
        <v>66</v>
      </c>
      <c r="E15" s="4" t="s">
        <v>5</v>
      </c>
      <c r="F15" s="5">
        <v>18.100000000000001</v>
      </c>
      <c r="G15" s="4">
        <v>33</v>
      </c>
      <c r="H15" s="4">
        <v>1</v>
      </c>
      <c r="I15" s="4">
        <f t="shared" si="0"/>
        <v>0.33</v>
      </c>
      <c r="J15" s="6">
        <v>86</v>
      </c>
      <c r="K15" s="6">
        <f t="shared" si="1"/>
        <v>86</v>
      </c>
      <c r="L15" s="4" t="s">
        <v>67</v>
      </c>
      <c r="N15" s="4">
        <v>6</v>
      </c>
      <c r="O15" s="4">
        <v>8</v>
      </c>
      <c r="P15" s="4">
        <v>5</v>
      </c>
      <c r="Q15" s="4">
        <v>8</v>
      </c>
      <c r="R15" s="4">
        <v>6</v>
      </c>
      <c r="S15" s="4">
        <v>8</v>
      </c>
    </row>
    <row r="16" spans="1:19" x14ac:dyDescent="0.15">
      <c r="B16" s="4" t="s">
        <v>35</v>
      </c>
      <c r="C16" s="4" t="s">
        <v>37</v>
      </c>
      <c r="D16" s="4">
        <v>2015</v>
      </c>
      <c r="E16" s="4" t="s">
        <v>36</v>
      </c>
      <c r="F16" s="5">
        <v>7</v>
      </c>
      <c r="G16" s="4">
        <v>75</v>
      </c>
      <c r="H16" s="4">
        <v>1</v>
      </c>
      <c r="I16" s="4">
        <f t="shared" si="0"/>
        <v>0.75</v>
      </c>
      <c r="J16" s="6">
        <v>210</v>
      </c>
      <c r="K16" s="6">
        <f t="shared" si="1"/>
        <v>210</v>
      </c>
      <c r="L16" s="4" t="s">
        <v>52</v>
      </c>
      <c r="N16" s="4">
        <v>9</v>
      </c>
      <c r="O16" s="4">
        <v>9</v>
      </c>
      <c r="P16" s="4">
        <v>8</v>
      </c>
      <c r="Q16" s="4">
        <v>9</v>
      </c>
      <c r="R16" s="4">
        <v>10</v>
      </c>
      <c r="S16" s="4">
        <v>9</v>
      </c>
    </row>
    <row r="17" spans="2:19" x14ac:dyDescent="0.15">
      <c r="B17" s="4" t="s">
        <v>47</v>
      </c>
      <c r="C17" s="4" t="s">
        <v>48</v>
      </c>
      <c r="D17" s="4">
        <v>2010</v>
      </c>
      <c r="E17" s="4" t="s">
        <v>44</v>
      </c>
      <c r="F17" s="5">
        <v>10.6</v>
      </c>
      <c r="G17" s="4">
        <v>50</v>
      </c>
      <c r="H17" s="4">
        <v>1</v>
      </c>
      <c r="I17" s="4">
        <f t="shared" si="0"/>
        <v>0.5</v>
      </c>
      <c r="J17" s="6">
        <v>0</v>
      </c>
      <c r="K17" s="6">
        <f t="shared" si="1"/>
        <v>0</v>
      </c>
      <c r="L17" s="4" t="s">
        <v>60</v>
      </c>
      <c r="N17" s="4">
        <v>8</v>
      </c>
      <c r="O17" s="4">
        <v>8</v>
      </c>
      <c r="P17" s="4">
        <v>7</v>
      </c>
      <c r="Q17" s="4">
        <v>9</v>
      </c>
      <c r="R17" s="4">
        <v>7</v>
      </c>
      <c r="S17" s="4">
        <v>8</v>
      </c>
    </row>
    <row r="18" spans="2:19" x14ac:dyDescent="0.15">
      <c r="B18" s="4" t="s">
        <v>49</v>
      </c>
      <c r="C18" s="4" t="s">
        <v>50</v>
      </c>
      <c r="D18" s="4">
        <v>2016</v>
      </c>
      <c r="E18" s="4" t="s">
        <v>8</v>
      </c>
      <c r="F18" s="5">
        <v>16.8</v>
      </c>
      <c r="G18" s="4">
        <v>75</v>
      </c>
      <c r="H18" s="4">
        <v>1</v>
      </c>
      <c r="I18" s="4">
        <f t="shared" si="0"/>
        <v>0.75</v>
      </c>
      <c r="J18" s="6">
        <v>259</v>
      </c>
      <c r="K18" s="6">
        <f t="shared" si="1"/>
        <v>259</v>
      </c>
      <c r="L18" s="4" t="s">
        <v>39</v>
      </c>
      <c r="N18" s="4">
        <v>8</v>
      </c>
      <c r="O18" s="4">
        <v>10</v>
      </c>
      <c r="P18" s="4">
        <v>9</v>
      </c>
      <c r="Q18" s="4">
        <v>1</v>
      </c>
      <c r="R18" s="4">
        <v>10</v>
      </c>
      <c r="S18" s="4">
        <v>7</v>
      </c>
    </row>
    <row r="19" spans="2:19" x14ac:dyDescent="0.15">
      <c r="B19" s="4" t="s">
        <v>9</v>
      </c>
      <c r="C19" s="4" t="s">
        <v>41</v>
      </c>
      <c r="E19" s="4" t="s">
        <v>8</v>
      </c>
      <c r="F19" s="5">
        <v>14.8</v>
      </c>
      <c r="G19" s="4">
        <v>37.5</v>
      </c>
      <c r="H19" s="4">
        <v>1</v>
      </c>
      <c r="I19" s="4">
        <f t="shared" si="0"/>
        <v>0.375</v>
      </c>
      <c r="J19" s="6">
        <v>100</v>
      </c>
      <c r="K19" s="6">
        <f t="shared" si="1"/>
        <v>100</v>
      </c>
      <c r="L19" s="4" t="s">
        <v>61</v>
      </c>
      <c r="O19" s="4">
        <v>9</v>
      </c>
      <c r="Q19" s="4">
        <v>10</v>
      </c>
    </row>
    <row r="20" spans="2:19" x14ac:dyDescent="0.15">
      <c r="B20" s="4" t="s">
        <v>70</v>
      </c>
      <c r="C20" s="4" t="s">
        <v>71</v>
      </c>
      <c r="E20" s="4" t="s">
        <v>72</v>
      </c>
      <c r="F20" s="5">
        <v>7.8</v>
      </c>
      <c r="G20" s="4">
        <v>33</v>
      </c>
      <c r="H20" s="4">
        <v>2</v>
      </c>
      <c r="I20" s="4">
        <f t="shared" si="0"/>
        <v>0.66</v>
      </c>
      <c r="J20" s="6">
        <v>40</v>
      </c>
      <c r="K20" s="6">
        <f t="shared" si="1"/>
        <v>80</v>
      </c>
      <c r="N20" s="4">
        <v>6</v>
      </c>
      <c r="O20" s="4">
        <v>6</v>
      </c>
      <c r="P20" s="4">
        <v>5</v>
      </c>
      <c r="Q20" s="4">
        <v>6</v>
      </c>
      <c r="R20" s="4">
        <v>6</v>
      </c>
      <c r="S20" s="4">
        <v>5</v>
      </c>
    </row>
    <row r="21" spans="2:19" x14ac:dyDescent="0.15">
      <c r="B21" s="4" t="s">
        <v>73</v>
      </c>
      <c r="C21" s="4" t="s">
        <v>74</v>
      </c>
      <c r="E21" s="4" t="s">
        <v>38</v>
      </c>
      <c r="F21" s="5">
        <v>8.5</v>
      </c>
      <c r="G21" s="4">
        <v>75</v>
      </c>
      <c r="H21" s="4">
        <v>2</v>
      </c>
      <c r="I21" s="4">
        <f t="shared" si="0"/>
        <v>1.5</v>
      </c>
      <c r="J21" s="6">
        <v>85</v>
      </c>
      <c r="K21" s="6">
        <f t="shared" si="1"/>
        <v>170</v>
      </c>
      <c r="O21" s="4">
        <v>8</v>
      </c>
    </row>
    <row r="22" spans="2:19" x14ac:dyDescent="0.15">
      <c r="B22" s="4" t="s">
        <v>20</v>
      </c>
      <c r="C22" s="4" t="s">
        <v>77</v>
      </c>
      <c r="E22" s="4" t="s">
        <v>78</v>
      </c>
      <c r="F22" s="5">
        <v>6.2</v>
      </c>
      <c r="G22" s="4">
        <v>100</v>
      </c>
      <c r="H22" s="4">
        <v>2</v>
      </c>
      <c r="I22" s="4">
        <f t="shared" si="0"/>
        <v>2</v>
      </c>
      <c r="J22" s="6">
        <v>100</v>
      </c>
      <c r="K22" s="6">
        <f t="shared" si="1"/>
        <v>200</v>
      </c>
      <c r="N22" s="4">
        <v>7</v>
      </c>
      <c r="O22" s="4">
        <v>8</v>
      </c>
      <c r="P22" s="4">
        <v>8</v>
      </c>
      <c r="Q22" s="4">
        <v>7</v>
      </c>
      <c r="R22" s="4">
        <v>8</v>
      </c>
      <c r="S22" s="4">
        <v>8</v>
      </c>
    </row>
    <row r="30" spans="2:19" x14ac:dyDescent="0.15">
      <c r="B30" s="4" t="s">
        <v>13</v>
      </c>
      <c r="E30" s="7"/>
      <c r="H30" s="8">
        <f>SUBTOTAL(9,H2:H22)</f>
        <v>25</v>
      </c>
      <c r="I30" s="9">
        <f>SUBTOTAL(9,I2:I18)</f>
        <v>9.3500000000000014</v>
      </c>
      <c r="J30" s="9">
        <f>SUBTOTAL(9,J2:J18)</f>
        <v>2663</v>
      </c>
      <c r="K30" s="9">
        <f>SUBTOTAL(9,K2:K18)</f>
        <v>2803</v>
      </c>
      <c r="O30" s="9"/>
      <c r="R30" s="9"/>
    </row>
    <row r="32" spans="2:19" x14ac:dyDescent="0.15">
      <c r="B32" s="4" t="s">
        <v>14</v>
      </c>
      <c r="F32" s="5">
        <f>SUBTOTAL(1,F2:F28)</f>
        <v>11.671428571428573</v>
      </c>
      <c r="I32" s="10">
        <f>I30/7</f>
        <v>1.3357142857142859</v>
      </c>
      <c r="J32" s="9">
        <f>SUBTOTAL(1,J2:J28)</f>
        <v>142.28571428571428</v>
      </c>
      <c r="K32" s="9">
        <f>SUBTOTAL(1,K2:K28)</f>
        <v>159.66666666666666</v>
      </c>
      <c r="L32" s="9"/>
      <c r="M32" s="9"/>
      <c r="N32" s="9">
        <f>SUBTOTAL(1,N2:N28)</f>
        <v>8</v>
      </c>
      <c r="O32" s="9">
        <f>SUBTOTAL(1,O2:O28)</f>
        <v>8.8571428571428577</v>
      </c>
      <c r="P32" s="9">
        <f t="shared" ref="P32:S32" si="2">SUBTOTAL(1,P2:P28)</f>
        <v>7.7333333333333334</v>
      </c>
      <c r="Q32" s="9">
        <f>SUBTOTAL(1,Q2:Q28)</f>
        <v>8.65</v>
      </c>
      <c r="R32" s="9">
        <f>SUBTOTAL(1,R2:R28)</f>
        <v>8.6842105263157894</v>
      </c>
      <c r="S32" s="9">
        <f t="shared" si="2"/>
        <v>8.2777777777777786</v>
      </c>
    </row>
    <row r="35" spans="15:17" x14ac:dyDescent="0.15">
      <c r="O35" s="4">
        <f>SUM(O2:O22)</f>
        <v>186</v>
      </c>
      <c r="Q35" s="4">
        <f>SUM(Q2:Q22)</f>
        <v>173</v>
      </c>
    </row>
    <row r="36" spans="15:17" x14ac:dyDescent="0.15">
      <c r="O36" s="4">
        <v>21</v>
      </c>
      <c r="Q36" s="4">
        <v>20</v>
      </c>
    </row>
    <row r="37" spans="15:17" x14ac:dyDescent="0.15">
      <c r="O37" s="4">
        <f>O35/O36</f>
        <v>8.8571428571428577</v>
      </c>
      <c r="Q37" s="4">
        <f>Q35/Q36</f>
        <v>8.65</v>
      </c>
    </row>
  </sheetData>
  <autoFilter ref="A1:L19" xr:uid="{FD26F0F6-DEDF-428A-BD2E-BB4212E1B14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Smagt</vt:lpstr>
    </vt:vector>
  </TitlesOfParts>
  <Company>PFA Pension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Hammerstrøm</dc:creator>
  <cp:lastModifiedBy>Jesper Hammerstrøm</cp:lastModifiedBy>
  <cp:lastPrinted>2017-10-02T07:39:46Z</cp:lastPrinted>
  <dcterms:created xsi:type="dcterms:W3CDTF">2017-06-12T06:25:01Z</dcterms:created>
  <dcterms:modified xsi:type="dcterms:W3CDTF">2021-10-04T12:57:20Z</dcterms:modified>
</cp:coreProperties>
</file>